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Прил 1" sheetId="1" r:id="rId1"/>
    <sheet name="Прил 2" sheetId="2" r:id="rId2"/>
    <sheet name="Прил 3" sheetId="3" r:id="rId3"/>
    <sheet name="Лист2" sheetId="4" state="hidden" r:id="rId4"/>
    <sheet name="Лист3" sheetId="5" state="hidden" r:id="rId5"/>
  </sheets>
  <definedNames>
    <definedName name="_xlnm.Print_Titles" localSheetId="1">'Прил 2'!$4:$7</definedName>
    <definedName name="_xlnm.Print_Area" localSheetId="1">'Прил 2'!$A$1:$O$68</definedName>
    <definedName name="_xlnm.Print_Area" localSheetId="2">'Прил 3'!$A$1:$I$76</definedName>
  </definedNames>
  <calcPr fullCalcOnLoad="1"/>
</workbook>
</file>

<file path=xl/sharedStrings.xml><?xml version="1.0" encoding="utf-8"?>
<sst xmlns="http://schemas.openxmlformats.org/spreadsheetml/2006/main" count="429" uniqueCount="162">
  <si>
    <t>план</t>
  </si>
  <si>
    <t>факт</t>
  </si>
  <si>
    <t>в том числе:</t>
  </si>
  <si>
    <t>Код бюджетной классификации</t>
  </si>
  <si>
    <t>ГРБС</t>
  </si>
  <si>
    <t>Рз Пр</t>
  </si>
  <si>
    <t>ЦСР</t>
  </si>
  <si>
    <t>ВР</t>
  </si>
  <si>
    <t>Расходы по годам</t>
  </si>
  <si>
    <t>Муниципальная программа</t>
  </si>
  <si>
    <t>в том числе по ГРБС:</t>
  </si>
  <si>
    <t>Х</t>
  </si>
  <si>
    <t xml:space="preserve">Подпрограмма 1 </t>
  </si>
  <si>
    <t>Подпрограмма 2</t>
  </si>
  <si>
    <t>Всего расходные обязательства</t>
  </si>
  <si>
    <t>Источники финансирования</t>
  </si>
  <si>
    <t>Статус</t>
  </si>
  <si>
    <t>Всего</t>
  </si>
  <si>
    <t>федеральный бюджет*</t>
  </si>
  <si>
    <t>краевой бюджет*</t>
  </si>
  <si>
    <t>внебюджетные источники</t>
  </si>
  <si>
    <t>местный бюджет</t>
  </si>
  <si>
    <t>юридические лица</t>
  </si>
  <si>
    <t>внебюджетные  источники</t>
  </si>
  <si>
    <t>Наименование ГРБС</t>
  </si>
  <si>
    <t>Управление муниципальным долгом города Ачинска</t>
  </si>
  <si>
    <t>Осуществление расходов на обслуживание муниципального долга города</t>
  </si>
  <si>
    <t>Обеспечение долгосрочной сбалансированности и устойчивости бюджета города, реализации муниципальной программы и прочие мероприятия</t>
  </si>
  <si>
    <t>738</t>
  </si>
  <si>
    <t>0709</t>
  </si>
  <si>
    <t>0106</t>
  </si>
  <si>
    <t>121</t>
  </si>
  <si>
    <t>122</t>
  </si>
  <si>
    <t>244</t>
  </si>
  <si>
    <t>852</t>
  </si>
  <si>
    <t>Статус (муниципальная программа, подпрограмма)</t>
  </si>
  <si>
    <t xml:space="preserve">Управление муниципальными финансами </t>
  </si>
  <si>
    <t>Руководство и управление в сфере установленных функций органов местного самоуправления</t>
  </si>
  <si>
    <t>Управление муниципальными финансами</t>
  </si>
  <si>
    <t xml:space="preserve"> мероприятие 1</t>
  </si>
  <si>
    <t xml:space="preserve"> мероприятие 2.1</t>
  </si>
  <si>
    <t>(тыс. руб.)</t>
  </si>
  <si>
    <t>отклонения</t>
  </si>
  <si>
    <t>1820008020</t>
  </si>
  <si>
    <t>129</t>
  </si>
  <si>
    <t>1820008030</t>
  </si>
  <si>
    <t>111</t>
  </si>
  <si>
    <t>112</t>
  </si>
  <si>
    <t>119</t>
  </si>
  <si>
    <t>Обеспечение деятельности муниципальных учреждений</t>
  </si>
  <si>
    <t>1820008100</t>
  </si>
  <si>
    <t>Обеспечение деятельности муниципальных учреждений (платные услуги)</t>
  </si>
  <si>
    <t>7 37 45</t>
  </si>
  <si>
    <t>Подпрограмма 1</t>
  </si>
  <si>
    <t>Мероприятие 1</t>
  </si>
  <si>
    <t>Мероприятие 2.1</t>
  </si>
  <si>
    <t>Мероприятие 2.2</t>
  </si>
  <si>
    <t>Мероприятие 2.3</t>
  </si>
  <si>
    <t>Мероприятие 2.4</t>
  </si>
  <si>
    <t>X</t>
  </si>
  <si>
    <t>853</t>
  </si>
  <si>
    <t>Наименование муцнипальной программы, подпрограммы</t>
  </si>
  <si>
    <t xml:space="preserve">всего расходные обязательства </t>
  </si>
  <si>
    <t>администрация города Ачинска</t>
  </si>
  <si>
    <t>финансовое управление администрации города Ачинска</t>
  </si>
  <si>
    <t>Наименование муниципальной программы, подпрограммы программы</t>
  </si>
  <si>
    <t>Приложение 2</t>
  </si>
  <si>
    <t>Приложение 3</t>
  </si>
  <si>
    <t xml:space="preserve"> мероприятие 2.2</t>
  </si>
  <si>
    <t xml:space="preserve"> мероприятие 2.3</t>
  </si>
  <si>
    <t xml:space="preserve"> мероприятие 2.4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</si>
  <si>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</si>
  <si>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1820007230</t>
  </si>
  <si>
    <t>Обеспечение долгосрочной сбалансированности устойчивости бюджета города, реализации муниципальной программы и прочие мероприятия</t>
  </si>
  <si>
    <t>И.о.руководителя финансового управления администрации города Ачинска</t>
  </si>
  <si>
    <t>Мероприятие 2.5</t>
  </si>
  <si>
    <t>Содействие развитию налогового потенциала</t>
  </si>
  <si>
    <t xml:space="preserve"> мероприятие 2.5</t>
  </si>
  <si>
    <t>247</t>
  </si>
  <si>
    <t>1820077450</t>
  </si>
  <si>
    <t>Е.А. Глоба</t>
  </si>
  <si>
    <t>№ п/п</t>
  </si>
  <si>
    <t>отклонение (+,-)</t>
  </si>
  <si>
    <t>Приложение 1</t>
  </si>
  <si>
    <t>Информация о целевых показателях и показателях</t>
  </si>
  <si>
    <t xml:space="preserve">результативности муниципальной программы </t>
  </si>
  <si>
    <t>Цель, целевые показатели,задачи, показатели результативности</t>
  </si>
  <si>
    <t>Ед. изм.</t>
  </si>
  <si>
    <t>Весовой критерий</t>
  </si>
  <si>
    <t>Примечание ( причины невыполнения показателей по муниципальной программе,выбор действий по преодолению)</t>
  </si>
  <si>
    <t>2023 год</t>
  </si>
  <si>
    <t>1</t>
  </si>
  <si>
    <t>Цель: обеспечение долгосрочной сбалансированности и устойчивости бюджета города Ачинска, повышение качества и прозрачности управления муниципальными финансами</t>
  </si>
  <si>
    <t>Задача 1. Эффективное управление муниципальным долгом</t>
  </si>
  <si>
    <t>2.1.</t>
  </si>
  <si>
    <t>Подпрограмма 1. Управление муниципальным долгом города Ачинска</t>
  </si>
  <si>
    <t>2.1.1</t>
  </si>
  <si>
    <t>%</t>
  </si>
  <si>
    <t>&lt;=100</t>
  </si>
  <si>
    <t>2.1.2</t>
  </si>
  <si>
    <t>Доля расходов на обслуживание муниципального долга города Ачинска в объеме расходов бюджета города за исключением объема расходов, которые осуществляются за счет субвенций, предоставляемых из бюджетов бюджетной системы РФ</t>
  </si>
  <si>
    <t>2.1.3</t>
  </si>
  <si>
    <t>Просроченная задолженность по долговым обязательствам города Ачинска</t>
  </si>
  <si>
    <t>тыс. рублей</t>
  </si>
  <si>
    <t>3</t>
  </si>
  <si>
    <t xml:space="preserve">Задача 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бюджета города   </t>
  </si>
  <si>
    <t>3.1</t>
  </si>
  <si>
    <t>Подпрограмма 2. Обеспечение долгосрочной сбалансированности и устойчивости бюджета города, реализации муниципальной программы и прочие мероприятия</t>
  </si>
  <si>
    <t>3.1.1</t>
  </si>
  <si>
    <t>&lt;=10</t>
  </si>
  <si>
    <t>3.1.2</t>
  </si>
  <si>
    <t>Доля расходов бюджета города, формируемых в рамках муниципальных программ города Ачинска</t>
  </si>
  <si>
    <t>не менее 95</t>
  </si>
  <si>
    <t>3.1.3</t>
  </si>
  <si>
    <t>Обеспечение исполнения расходных обязательств (за исключением безвозмездных поступлений)</t>
  </si>
  <si>
    <t>3.1.4</t>
  </si>
  <si>
    <t>3.1.5</t>
  </si>
  <si>
    <t>3.1.6</t>
  </si>
  <si>
    <t>Доля отчетов, составленных в соответствии с установленными требованиями действующего законодательства</t>
  </si>
  <si>
    <t>3.1.7</t>
  </si>
  <si>
    <t xml:space="preserve"> Увеличение числа обслуживаемых учреждений МБУ «Центр бухгалтерского учета»</t>
  </si>
  <si>
    <t>учреждения</t>
  </si>
  <si>
    <t>не менее 1</t>
  </si>
  <si>
    <t>3.1.8</t>
  </si>
  <si>
    <t>Соотношение количества фактически проведенных контрольных мероприятий к количеству запланированных</t>
  </si>
  <si>
    <t>3.1.9</t>
  </si>
  <si>
    <t>3.1.10</t>
  </si>
  <si>
    <t>Разработка и размещение на официальном сайте органов местного самоуправления города Ачинска брошюр «Путеводитель по бюджету города Ачинска»,  «Путеводитель по исполнению бюджета города Ачинска»</t>
  </si>
  <si>
    <t>единиц</t>
  </si>
  <si>
    <t>И.о. руководителя финансового управления администрации города Ачинска</t>
  </si>
  <si>
    <t>Скобелина Оксана Александровна</t>
  </si>
  <si>
    <t>2 37 20</t>
  </si>
  <si>
    <t>Отклонение (+,-) гр.10-гр.9</t>
  </si>
  <si>
    <t xml:space="preserve">экономия сложилась по командировочным расходов в связи с дистанционным обучением сотрудников </t>
  </si>
  <si>
    <t>2024 год</t>
  </si>
  <si>
    <t xml:space="preserve">Отношение муниципального долга города Ачинска к доходам бюджета города за исключением безвозмездных поступлений и (или) поступлений налоговых доходов по дополнительным нормативам отчислений от налога на доходы физических лиц
</t>
  </si>
  <si>
    <t>Размер дефицита бюджета города (без учета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города) в общем годовом объеме доходов бюджета города без учета объема безвозмездных поступлений и (или) поступлений налоговых доходов по дополнительным нормативам отчислений</t>
  </si>
  <si>
    <t>2023 год (значение на конец года)</t>
  </si>
  <si>
    <t>2025 год</t>
  </si>
  <si>
    <t>2022 год (факт)</t>
  </si>
  <si>
    <t xml:space="preserve">Информация об использовании бюджетных ассигнований бюджета
города, федерального и краевого бюджетов, иных средств
на реализацию отдельных мероприятий муниципальной программы
и подпрограмм, отдельных мероприятий с указанием плановых
и фактических значений (с расшифровкой по главным
распорядителям средств бюджета города, подпрограммам,
отдельным мероприятиям программы, а также по годам
реализации муниципальной программы) за  2023 год
</t>
  </si>
  <si>
    <t xml:space="preserve">Примечание (информация о выполненных мероприятиях за отчетный период с уточнением объемов работ и местах их выполнения, в случае отклонения плановых значений от фактических, указать причины отклонений)
</t>
  </si>
  <si>
    <t>Информация об использовании бюджетных ассигнований бюджета города, федерального и краевого бюджета, иных средств на реализацию программы с указанием плановых и фактических значений за 2023 год</t>
  </si>
  <si>
    <t>321</t>
  </si>
  <si>
    <t>экономия по ФОТ образовалась в связи с нахождением  сотрудника в отпуске по уходу за ребенком до 3-лет</t>
  </si>
  <si>
    <t>Барановская Е.А.</t>
  </si>
  <si>
    <t>Отклонение кассовых расходов от плановых назначений в сумме 135,6 тыс. руб. связано с уменьшением получателей МРОТ:</t>
  </si>
  <si>
    <t xml:space="preserve">В 2023 году опубликованы брошюры и размещены на официальном сайте органов местного самоуправления города Ачинска  «Путеводитель по исполнению бюджета города за 2022 год», «Путеводитель по бюджету города на 2024 год» </t>
  </si>
  <si>
    <t xml:space="preserve">экономия по обслуживанию мун.долга (проценты) в связи с частично досрочным гашением части кредита и привлечением средств от УФК и привлечением кредитных ресурсов на меньший срок чем это было запланировано </t>
  </si>
  <si>
    <t>Отклонение кассовых расходов от плановых назначений сложилось в результате экономии по ФОТ образовавшейся в связи с нахождением 1 сотрудника в отпуске по уходу за ребенком до 3-лет; по командировочным расходов в связи с дистанционным обучением сотрудников; по услугам связи за междугородние переговоры; по транспортным услугам, а также экономии в результате проведения электронного аукциона по приобретению бумаги</t>
  </si>
  <si>
    <t xml:space="preserve">Экономия по обслуживанию мун.долга (проценты) в связи с частично досрочным гашением части кредита и привлечением средств от УФК и привлечением кредитных ресурсов на меньший срок чем это было запланировано </t>
  </si>
  <si>
    <t>экономия сложилась по услугам связи за междугородние переговоры и по транспортным услугам, а также в результате проведения электронного аукциона по приобретению бумаги</t>
  </si>
  <si>
    <t>МКУ "Управление ЕДДС, Го и ЛЧС", МКУ«СЦОП  лицам, находящимся в состоянии алкогольного, наркотического или иного токсического опьянения» , МКУ "КФКиС"</t>
  </si>
  <si>
    <t>Соблюдение установленного порядка составления в отчетном году годового отчета об исполнении бюджета города и срока его предоставления в контрольно-счетную палату города Ачинска и Ачинский городской Совет депутатов</t>
  </si>
  <si>
    <t>Просроченная кредиторская задолженность по выплате заработной платы с начислениями работникам бюджетной сферы и по исполнению обязательств перед гражданами</t>
  </si>
  <si>
    <t>Доля своевременно предоставленной отчетности в общем объеме представленных отчетов</t>
  </si>
  <si>
    <t>города Ачинска «Управление муниципальными финансами» за 2023 год</t>
  </si>
  <si>
    <t xml:space="preserve">Отклонение кассовых расходов от плановых назначений в сумме 125,6 тыс. руб. связано с непоступлением доходов от обслуживаемых учреждений 
</t>
  </si>
  <si>
    <t xml:space="preserve">Отклонение кассовых расходов от плановых назначений в сумме 135,6 тыс. руб. связано с уменьшением получателей МРОТ
</t>
  </si>
  <si>
    <t xml:space="preserve">Отклонение кассовых расходов от плановых назначений в сумме 61,2 тыс. руб. связано с: 1.  1,8 тыс.руб.-экономии за счет  3-х дней оплаты листков нетрудоспособности  за счет работодателя ;2. переходящим остатком для расчетов с ПАО "Красноярскэнергосбыт" - 26,5 тыс.руб; 3.переходящим остатком для расчетов с ПАО "Ростелеком"  - 30,3 тыс.руб. ; 4. 2,6 тыс.руб.- экономия по командировачным расходам .
                             </t>
  </si>
  <si>
    <t xml:space="preserve">Отклонение кассовых расходов от плановых назначений в сумме 61,2 тыс. руб. связано с: 1.  1,8 тыс.руб.-экономии за счет  3-х дней оплаты листков нетрудоспособности  за счет работодателя ;2. переходящим остатком для расчетов с ПАО "Красноярскэнергосбыт" - 26,5 тыс.руб; 3.переходящим остатком для расчетов с ПАО "Ростелеком"  - 30,3 тыс.руб. ; 4. 2,6 тыс.руб.- экономия по командировачным расходам 
                                                          </t>
  </si>
  <si>
    <t xml:space="preserve">Отклонение кассовых расходов от плановых назначений в сумме 125,6 тыс. руб. связано с: непоступлением доходов от обслуживаемых учреждений 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</si>
</sst>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172" fontId="6" fillId="33" borderId="10" xfId="0" applyNumberFormat="1" applyFont="1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5" fillId="34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9" fontId="48" fillId="0" borderId="11" xfId="0" applyNumberFormat="1" applyFont="1" applyBorder="1" applyAlignment="1">
      <alignment horizontal="justify" vertical="top" wrapText="1"/>
    </xf>
    <xf numFmtId="49" fontId="48" fillId="0" borderId="11" xfId="0" applyNumberFormat="1" applyFont="1" applyFill="1" applyBorder="1" applyAlignment="1">
      <alignment horizontal="justify" vertical="top" wrapText="1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172" fontId="48" fillId="0" borderId="11" xfId="0" applyNumberFormat="1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49" fontId="48" fillId="33" borderId="11" xfId="0" applyNumberFormat="1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vertical="top" wrapText="1"/>
    </xf>
    <xf numFmtId="1" fontId="3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2" fontId="6" fillId="33" borderId="11" xfId="0" applyNumberFormat="1" applyFont="1" applyFill="1" applyBorder="1" applyAlignment="1">
      <alignment horizontal="center" vertical="top" wrapText="1"/>
    </xf>
    <xf numFmtId="172" fontId="6" fillId="33" borderId="11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48" fillId="33" borderId="11" xfId="0" applyNumberFormat="1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48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9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top" wrapText="1"/>
    </xf>
    <xf numFmtId="172" fontId="3" fillId="33" borderId="19" xfId="0" applyNumberFormat="1" applyFont="1" applyFill="1" applyBorder="1" applyAlignment="1">
      <alignment horizontal="center" vertical="top" wrapText="1"/>
    </xf>
    <xf numFmtId="172" fontId="3" fillId="33" borderId="13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172" fontId="6" fillId="33" borderId="16" xfId="0" applyNumberFormat="1" applyFont="1" applyFill="1" applyBorder="1" applyAlignment="1">
      <alignment horizontal="center" vertical="top" wrapText="1"/>
    </xf>
    <xf numFmtId="172" fontId="6" fillId="33" borderId="19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52" fillId="33" borderId="16" xfId="0" applyNumberFormat="1" applyFont="1" applyFill="1" applyBorder="1" applyAlignment="1">
      <alignment horizontal="center" vertical="top" wrapText="1"/>
    </xf>
    <xf numFmtId="0" fontId="52" fillId="33" borderId="19" xfId="0" applyNumberFormat="1" applyFont="1" applyFill="1" applyBorder="1" applyAlignment="1">
      <alignment horizontal="center" vertical="top" wrapText="1"/>
    </xf>
    <xf numFmtId="0" fontId="52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K23" sqref="K23:L23"/>
    </sheetView>
  </sheetViews>
  <sheetFormatPr defaultColWidth="9.140625" defaultRowHeight="15"/>
  <cols>
    <col min="1" max="1" width="6.57421875" style="44" customWidth="1"/>
    <col min="2" max="2" width="29.7109375" style="45" customWidth="1"/>
    <col min="3" max="3" width="6.8515625" style="45" customWidth="1"/>
    <col min="4" max="4" width="9.8515625" style="45" customWidth="1"/>
    <col min="5" max="5" width="9.140625" style="45" customWidth="1"/>
    <col min="6" max="6" width="9.8515625" style="45" customWidth="1"/>
    <col min="7" max="7" width="9.140625" style="45" customWidth="1"/>
    <col min="8" max="8" width="14.8515625" style="45" customWidth="1"/>
    <col min="9" max="9" width="9.7109375" style="45" customWidth="1"/>
    <col min="10" max="10" width="10.57421875" style="45" customWidth="1"/>
    <col min="11" max="11" width="20.28125" style="45" customWidth="1"/>
    <col min="12" max="12" width="1.8515625" style="45" customWidth="1"/>
    <col min="13" max="13" width="2.421875" style="45" customWidth="1"/>
    <col min="14" max="16384" width="9.140625" style="45" customWidth="1"/>
  </cols>
  <sheetData>
    <row r="1" ht="12.75">
      <c r="K1" s="45" t="s">
        <v>83</v>
      </c>
    </row>
    <row r="2" spans="1:11" ht="15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102" t="s">
        <v>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>
      <c r="A4" s="103" t="s">
        <v>156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46" customFormat="1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34.5" customHeight="1">
      <c r="A6" s="104" t="s">
        <v>81</v>
      </c>
      <c r="B6" s="105" t="s">
        <v>86</v>
      </c>
      <c r="C6" s="105" t="s">
        <v>87</v>
      </c>
      <c r="D6" s="105" t="s">
        <v>88</v>
      </c>
      <c r="E6" s="111" t="s">
        <v>139</v>
      </c>
      <c r="F6" s="105" t="s">
        <v>137</v>
      </c>
      <c r="G6" s="105"/>
      <c r="H6" s="105"/>
      <c r="I6" s="114" t="s">
        <v>134</v>
      </c>
      <c r="J6" s="105" t="s">
        <v>138</v>
      </c>
      <c r="K6" s="105" t="s">
        <v>89</v>
      </c>
      <c r="L6" s="105"/>
    </row>
    <row r="7" spans="1:12" ht="42" customHeight="1">
      <c r="A7" s="104"/>
      <c r="B7" s="105"/>
      <c r="C7" s="105"/>
      <c r="D7" s="105"/>
      <c r="E7" s="112"/>
      <c r="F7" s="62" t="s">
        <v>0</v>
      </c>
      <c r="G7" s="62" t="s">
        <v>1</v>
      </c>
      <c r="H7" s="62" t="s">
        <v>82</v>
      </c>
      <c r="I7" s="115"/>
      <c r="J7" s="105"/>
      <c r="K7" s="105"/>
      <c r="L7" s="105"/>
    </row>
    <row r="8" spans="1:12" ht="12.75">
      <c r="A8" s="56" t="s">
        <v>91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117">
        <v>11</v>
      </c>
      <c r="L8" s="118"/>
    </row>
    <row r="9" spans="1:12" ht="37.5" customHeight="1">
      <c r="A9" s="47">
        <v>1</v>
      </c>
      <c r="B9" s="113" t="s">
        <v>92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8" customHeight="1">
      <c r="A10" s="47">
        <v>2</v>
      </c>
      <c r="B10" s="113" t="s">
        <v>93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27" customHeight="1">
      <c r="A11" s="47" t="s">
        <v>94</v>
      </c>
      <c r="B11" s="113" t="s">
        <v>95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s="49" customFormat="1" ht="129.75" customHeight="1">
      <c r="A12" s="48" t="s">
        <v>96</v>
      </c>
      <c r="B12" s="58" t="s">
        <v>135</v>
      </c>
      <c r="C12" s="58" t="s">
        <v>97</v>
      </c>
      <c r="D12" s="59">
        <v>0.06</v>
      </c>
      <c r="E12" s="59">
        <v>11.4</v>
      </c>
      <c r="F12" s="59" t="s">
        <v>98</v>
      </c>
      <c r="G12" s="59">
        <v>12.1</v>
      </c>
      <c r="H12" s="59">
        <v>0</v>
      </c>
      <c r="I12" s="59" t="s">
        <v>98</v>
      </c>
      <c r="J12" s="59" t="s">
        <v>98</v>
      </c>
      <c r="K12" s="106"/>
      <c r="L12" s="107"/>
    </row>
    <row r="13" spans="1:12" s="49" customFormat="1" ht="159" customHeight="1">
      <c r="A13" s="48" t="s">
        <v>99</v>
      </c>
      <c r="B13" s="58" t="s">
        <v>100</v>
      </c>
      <c r="C13" s="58" t="s">
        <v>97</v>
      </c>
      <c r="D13" s="59">
        <v>0.06</v>
      </c>
      <c r="E13" s="59">
        <v>0.16</v>
      </c>
      <c r="F13" s="99" t="s">
        <v>109</v>
      </c>
      <c r="G13" s="59">
        <v>0.18</v>
      </c>
      <c r="H13" s="59">
        <v>0</v>
      </c>
      <c r="I13" s="99" t="s">
        <v>109</v>
      </c>
      <c r="J13" s="99" t="s">
        <v>109</v>
      </c>
      <c r="K13" s="106"/>
      <c r="L13" s="107"/>
    </row>
    <row r="14" spans="1:12" s="49" customFormat="1" ht="38.25">
      <c r="A14" s="48" t="s">
        <v>101</v>
      </c>
      <c r="B14" s="58" t="s">
        <v>102</v>
      </c>
      <c r="C14" s="58" t="s">
        <v>103</v>
      </c>
      <c r="D14" s="59">
        <v>0.15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106"/>
      <c r="L14" s="107"/>
    </row>
    <row r="15" spans="1:12" s="49" customFormat="1" ht="38.25" customHeight="1">
      <c r="A15" s="48" t="s">
        <v>104</v>
      </c>
      <c r="B15" s="101" t="s">
        <v>105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s="49" customFormat="1" ht="30.75" customHeight="1">
      <c r="A16" s="48" t="s">
        <v>106</v>
      </c>
      <c r="B16" s="101" t="s">
        <v>107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s="49" customFormat="1" ht="227.25" customHeight="1">
      <c r="A17" s="48" t="s">
        <v>108</v>
      </c>
      <c r="B17" s="58" t="s">
        <v>136</v>
      </c>
      <c r="C17" s="58" t="s">
        <v>97</v>
      </c>
      <c r="D17" s="58">
        <v>0.07</v>
      </c>
      <c r="E17" s="59">
        <v>0</v>
      </c>
      <c r="F17" s="59" t="s">
        <v>109</v>
      </c>
      <c r="G17" s="59">
        <v>1.8</v>
      </c>
      <c r="H17" s="59">
        <v>0</v>
      </c>
      <c r="I17" s="59" t="s">
        <v>109</v>
      </c>
      <c r="J17" s="59" t="s">
        <v>109</v>
      </c>
      <c r="K17" s="106"/>
      <c r="L17" s="107"/>
    </row>
    <row r="18" spans="1:12" s="49" customFormat="1" ht="135.75" customHeight="1">
      <c r="A18" s="48" t="s">
        <v>110</v>
      </c>
      <c r="B18" s="58" t="s">
        <v>111</v>
      </c>
      <c r="C18" s="58" t="s">
        <v>97</v>
      </c>
      <c r="D18" s="58">
        <v>0.15</v>
      </c>
      <c r="E18" s="59">
        <v>96</v>
      </c>
      <c r="F18" s="59" t="s">
        <v>112</v>
      </c>
      <c r="G18" s="61">
        <v>95.7</v>
      </c>
      <c r="H18" s="59">
        <v>0</v>
      </c>
      <c r="I18" s="59" t="s">
        <v>112</v>
      </c>
      <c r="J18" s="58" t="s">
        <v>112</v>
      </c>
      <c r="K18" s="106"/>
      <c r="L18" s="107"/>
    </row>
    <row r="19" spans="1:12" s="49" customFormat="1" ht="83.25" customHeight="1">
      <c r="A19" s="48" t="s">
        <v>113</v>
      </c>
      <c r="B19" s="58" t="s">
        <v>114</v>
      </c>
      <c r="C19" s="58" t="s">
        <v>97</v>
      </c>
      <c r="D19" s="59">
        <v>0.07</v>
      </c>
      <c r="E19" s="59">
        <v>98.6</v>
      </c>
      <c r="F19" s="100" t="s">
        <v>112</v>
      </c>
      <c r="G19" s="59">
        <v>97</v>
      </c>
      <c r="H19" s="59">
        <v>0</v>
      </c>
      <c r="I19" s="100" t="s">
        <v>112</v>
      </c>
      <c r="J19" s="100" t="s">
        <v>112</v>
      </c>
      <c r="K19" s="116"/>
      <c r="L19" s="116"/>
    </row>
    <row r="20" spans="1:12" s="49" customFormat="1" ht="76.5">
      <c r="A20" s="48" t="s">
        <v>115</v>
      </c>
      <c r="B20" s="98" t="s">
        <v>154</v>
      </c>
      <c r="C20" s="58" t="s">
        <v>103</v>
      </c>
      <c r="D20" s="59">
        <v>0.15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101"/>
      <c r="L20" s="101"/>
    </row>
    <row r="21" spans="1:12" s="49" customFormat="1" ht="83.25" customHeight="1">
      <c r="A21" s="64" t="s">
        <v>116</v>
      </c>
      <c r="B21" s="68" t="s">
        <v>155</v>
      </c>
      <c r="C21" s="65" t="s">
        <v>97</v>
      </c>
      <c r="D21" s="63">
        <v>0.04</v>
      </c>
      <c r="E21" s="63">
        <v>100</v>
      </c>
      <c r="F21" s="63">
        <v>100</v>
      </c>
      <c r="G21" s="63">
        <v>100</v>
      </c>
      <c r="H21" s="63">
        <v>0</v>
      </c>
      <c r="I21" s="63">
        <v>100</v>
      </c>
      <c r="J21" s="63">
        <v>100</v>
      </c>
      <c r="K21" s="109"/>
      <c r="L21" s="109"/>
    </row>
    <row r="22" spans="1:12" s="49" customFormat="1" ht="98.25" customHeight="1">
      <c r="A22" s="64" t="s">
        <v>117</v>
      </c>
      <c r="B22" s="65" t="s">
        <v>118</v>
      </c>
      <c r="C22" s="65" t="s">
        <v>97</v>
      </c>
      <c r="D22" s="63">
        <v>0.05</v>
      </c>
      <c r="E22" s="63">
        <v>100</v>
      </c>
      <c r="F22" s="63">
        <v>100</v>
      </c>
      <c r="G22" s="63">
        <v>100</v>
      </c>
      <c r="H22" s="63">
        <v>0</v>
      </c>
      <c r="I22" s="63">
        <v>100</v>
      </c>
      <c r="J22" s="63">
        <v>100</v>
      </c>
      <c r="K22" s="109"/>
      <c r="L22" s="109"/>
    </row>
    <row r="23" spans="1:12" s="49" customFormat="1" ht="88.5" customHeight="1">
      <c r="A23" s="64" t="s">
        <v>119</v>
      </c>
      <c r="B23" s="65" t="s">
        <v>120</v>
      </c>
      <c r="C23" s="65" t="s">
        <v>121</v>
      </c>
      <c r="D23" s="63">
        <v>0.04</v>
      </c>
      <c r="E23" s="66">
        <v>0</v>
      </c>
      <c r="F23" s="63" t="s">
        <v>122</v>
      </c>
      <c r="G23" s="66">
        <v>3</v>
      </c>
      <c r="H23" s="66">
        <v>0</v>
      </c>
      <c r="I23" s="63" t="s">
        <v>122</v>
      </c>
      <c r="J23" s="63" t="s">
        <v>122</v>
      </c>
      <c r="K23" s="110" t="s">
        <v>152</v>
      </c>
      <c r="L23" s="110"/>
    </row>
    <row r="24" spans="1:12" s="49" customFormat="1" ht="73.5" customHeight="1">
      <c r="A24" s="48" t="s">
        <v>123</v>
      </c>
      <c r="B24" s="58" t="s">
        <v>124</v>
      </c>
      <c r="C24" s="58" t="s">
        <v>97</v>
      </c>
      <c r="D24" s="59">
        <v>0.06</v>
      </c>
      <c r="E24" s="59">
        <v>100</v>
      </c>
      <c r="F24" s="59">
        <v>100</v>
      </c>
      <c r="G24" s="59">
        <v>100</v>
      </c>
      <c r="H24" s="59">
        <v>0</v>
      </c>
      <c r="I24" s="59">
        <v>100</v>
      </c>
      <c r="J24" s="59">
        <v>100</v>
      </c>
      <c r="K24" s="101"/>
      <c r="L24" s="101"/>
    </row>
    <row r="25" spans="1:12" s="49" customFormat="1" ht="111" customHeight="1">
      <c r="A25" s="48" t="s">
        <v>125</v>
      </c>
      <c r="B25" s="98" t="s">
        <v>153</v>
      </c>
      <c r="C25" s="58" t="s">
        <v>97</v>
      </c>
      <c r="D25" s="59">
        <v>0.06</v>
      </c>
      <c r="E25" s="59">
        <v>100</v>
      </c>
      <c r="F25" s="59">
        <v>100</v>
      </c>
      <c r="G25" s="59">
        <v>100</v>
      </c>
      <c r="H25" s="59">
        <v>0</v>
      </c>
      <c r="I25" s="59">
        <v>100</v>
      </c>
      <c r="J25" s="59">
        <v>100</v>
      </c>
      <c r="K25" s="101"/>
      <c r="L25" s="101"/>
    </row>
    <row r="26" spans="1:12" s="49" customFormat="1" ht="147" customHeight="1">
      <c r="A26" s="48" t="s">
        <v>126</v>
      </c>
      <c r="B26" s="58" t="s">
        <v>127</v>
      </c>
      <c r="C26" s="58" t="s">
        <v>128</v>
      </c>
      <c r="D26" s="59">
        <v>0.04</v>
      </c>
      <c r="E26" s="59">
        <v>2</v>
      </c>
      <c r="F26" s="59">
        <v>2</v>
      </c>
      <c r="G26" s="59">
        <v>2</v>
      </c>
      <c r="H26" s="59">
        <v>0</v>
      </c>
      <c r="I26" s="59">
        <v>2</v>
      </c>
      <c r="J26" s="59">
        <v>2</v>
      </c>
      <c r="K26" s="101" t="s">
        <v>147</v>
      </c>
      <c r="L26" s="101"/>
    </row>
    <row r="28" spans="1:12" ht="30" customHeight="1">
      <c r="A28" s="108" t="s">
        <v>129</v>
      </c>
      <c r="B28" s="108"/>
      <c r="C28" s="108"/>
      <c r="D28" s="108"/>
      <c r="E28" s="108"/>
      <c r="J28" s="50"/>
      <c r="K28" s="50" t="s">
        <v>80</v>
      </c>
      <c r="L28" s="50"/>
    </row>
    <row r="29" spans="1:12" ht="30" customHeight="1">
      <c r="A29" s="60"/>
      <c r="B29" s="60"/>
      <c r="C29" s="60"/>
      <c r="D29" s="60"/>
      <c r="E29" s="60"/>
      <c r="J29" s="50"/>
      <c r="K29" s="50"/>
      <c r="L29" s="50"/>
    </row>
    <row r="30" spans="1:11" ht="15">
      <c r="A30" s="53" t="s">
        <v>130</v>
      </c>
      <c r="B30"/>
      <c r="C30"/>
      <c r="D30"/>
      <c r="E30"/>
      <c r="F30"/>
      <c r="G30"/>
      <c r="H30"/>
      <c r="K30" s="52"/>
    </row>
    <row r="31" spans="1:11" ht="15">
      <c r="A31" s="53" t="s">
        <v>131</v>
      </c>
      <c r="B31"/>
      <c r="C31"/>
      <c r="D31"/>
      <c r="E31"/>
      <c r="F31"/>
      <c r="G31"/>
      <c r="H31"/>
      <c r="K31" s="52"/>
    </row>
    <row r="32" spans="1:11" ht="15">
      <c r="A32" s="51"/>
      <c r="B32"/>
      <c r="C32"/>
      <c r="D32"/>
      <c r="E32"/>
      <c r="F32"/>
      <c r="G32"/>
      <c r="H32"/>
      <c r="K32" s="54"/>
    </row>
    <row r="33" spans="1:8" ht="15">
      <c r="A33" s="51"/>
      <c r="B33"/>
      <c r="C33"/>
      <c r="D33"/>
      <c r="E33"/>
      <c r="F33"/>
      <c r="G33"/>
      <c r="H33"/>
    </row>
    <row r="34" spans="3:8" ht="15">
      <c r="C34"/>
      <c r="D34"/>
      <c r="E34"/>
      <c r="F34"/>
      <c r="G34"/>
      <c r="H34"/>
    </row>
    <row r="35" spans="3:8" ht="15">
      <c r="C35"/>
      <c r="D35"/>
      <c r="E35"/>
      <c r="F35"/>
      <c r="G35"/>
      <c r="H35"/>
    </row>
  </sheetData>
  <sheetProtection/>
  <mergeCells count="32">
    <mergeCell ref="K17:L17"/>
    <mergeCell ref="K18:L18"/>
    <mergeCell ref="K24:L24"/>
    <mergeCell ref="K25:L25"/>
    <mergeCell ref="I6:I7"/>
    <mergeCell ref="J6:J7"/>
    <mergeCell ref="B16:L16"/>
    <mergeCell ref="K19:L19"/>
    <mergeCell ref="K8:L8"/>
    <mergeCell ref="K12:L12"/>
    <mergeCell ref="F6:H6"/>
    <mergeCell ref="K6:L7"/>
    <mergeCell ref="E6:E7"/>
    <mergeCell ref="B9:L9"/>
    <mergeCell ref="B10:L10"/>
    <mergeCell ref="B11:L11"/>
    <mergeCell ref="K26:L26"/>
    <mergeCell ref="A28:E28"/>
    <mergeCell ref="K20:L20"/>
    <mergeCell ref="K21:L21"/>
    <mergeCell ref="K22:L22"/>
    <mergeCell ref="K23:L23"/>
    <mergeCell ref="B15:L15"/>
    <mergeCell ref="A2:K2"/>
    <mergeCell ref="A3:K3"/>
    <mergeCell ref="A4:K4"/>
    <mergeCell ref="A6:A7"/>
    <mergeCell ref="B6:B7"/>
    <mergeCell ref="C6:C7"/>
    <mergeCell ref="K13:L13"/>
    <mergeCell ref="K14:L14"/>
    <mergeCell ref="D6:D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view="pageBreakPreview" zoomScaleNormal="120" zoomScaleSheetLayoutView="100" zoomScalePageLayoutView="0" workbookViewId="0" topLeftCell="A1">
      <pane xSplit="5" ySplit="7" topLeftCell="F5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35" sqref="O35:O41"/>
    </sheetView>
  </sheetViews>
  <sheetFormatPr defaultColWidth="9.140625" defaultRowHeight="15"/>
  <cols>
    <col min="1" max="1" width="9.140625" style="1" customWidth="1"/>
    <col min="2" max="2" width="17.140625" style="9" customWidth="1"/>
    <col min="3" max="3" width="17.28125" style="10" customWidth="1"/>
    <col min="4" max="4" width="15.28125" style="11" customWidth="1"/>
    <col min="5" max="5" width="6.421875" style="9" customWidth="1"/>
    <col min="6" max="6" width="5.421875" style="9" customWidth="1"/>
    <col min="7" max="7" width="11.421875" style="9" customWidth="1"/>
    <col min="8" max="8" width="5.7109375" style="9" customWidth="1"/>
    <col min="9" max="9" width="11.28125" style="9" customWidth="1"/>
    <col min="10" max="10" width="11.57421875" style="9" customWidth="1"/>
    <col min="11" max="11" width="10.8515625" style="9" hidden="1" customWidth="1"/>
    <col min="12" max="12" width="15.00390625" style="9" customWidth="1"/>
    <col min="13" max="13" width="11.28125" style="9" customWidth="1"/>
    <col min="14" max="14" width="12.140625" style="7" customWidth="1"/>
    <col min="15" max="15" width="30.28125" style="9" customWidth="1"/>
    <col min="16" max="16384" width="9.140625" style="1" customWidth="1"/>
  </cols>
  <sheetData>
    <row r="1" spans="14:15" ht="15">
      <c r="N1" s="137" t="s">
        <v>66</v>
      </c>
      <c r="O1" s="137"/>
    </row>
    <row r="2" spans="2:15" ht="141" customHeight="1">
      <c r="B2" s="138" t="s">
        <v>140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3:15" ht="10.5" customHeight="1"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41</v>
      </c>
    </row>
    <row r="4" spans="1:15" ht="15" customHeight="1">
      <c r="A4" s="157" t="s">
        <v>81</v>
      </c>
      <c r="B4" s="140" t="s">
        <v>35</v>
      </c>
      <c r="C4" s="134" t="s">
        <v>61</v>
      </c>
      <c r="D4" s="127" t="s">
        <v>24</v>
      </c>
      <c r="E4" s="130" t="s">
        <v>3</v>
      </c>
      <c r="F4" s="131"/>
      <c r="G4" s="131"/>
      <c r="H4" s="131"/>
      <c r="I4" s="159" t="s">
        <v>8</v>
      </c>
      <c r="J4" s="160"/>
      <c r="K4" s="160"/>
      <c r="L4" s="160"/>
      <c r="M4" s="160"/>
      <c r="N4" s="161"/>
      <c r="O4" s="124" t="s">
        <v>141</v>
      </c>
    </row>
    <row r="5" spans="1:15" ht="13.5" customHeight="1">
      <c r="A5" s="158"/>
      <c r="B5" s="149"/>
      <c r="C5" s="165"/>
      <c r="D5" s="128"/>
      <c r="E5" s="132"/>
      <c r="F5" s="133"/>
      <c r="G5" s="133"/>
      <c r="H5" s="133"/>
      <c r="I5" s="162" t="s">
        <v>137</v>
      </c>
      <c r="J5" s="163"/>
      <c r="K5" s="163"/>
      <c r="L5" s="164"/>
      <c r="M5" s="157" t="s">
        <v>134</v>
      </c>
      <c r="N5" s="157" t="s">
        <v>138</v>
      </c>
      <c r="O5" s="125"/>
    </row>
    <row r="6" spans="1:15" ht="37.5" customHeight="1">
      <c r="A6" s="158"/>
      <c r="B6" s="149"/>
      <c r="C6" s="165"/>
      <c r="D6" s="128"/>
      <c r="E6" s="134" t="s">
        <v>4</v>
      </c>
      <c r="F6" s="134" t="s">
        <v>5</v>
      </c>
      <c r="G6" s="142" t="s">
        <v>6</v>
      </c>
      <c r="H6" s="120" t="s">
        <v>7</v>
      </c>
      <c r="I6" s="140" t="s">
        <v>0</v>
      </c>
      <c r="J6" s="134" t="s">
        <v>1</v>
      </c>
      <c r="K6" s="42" t="s">
        <v>42</v>
      </c>
      <c r="L6" s="134" t="s">
        <v>132</v>
      </c>
      <c r="M6" s="157"/>
      <c r="N6" s="157"/>
      <c r="O6" s="125"/>
    </row>
    <row r="7" spans="1:15" ht="39" customHeight="1">
      <c r="A7" s="158"/>
      <c r="B7" s="150"/>
      <c r="C7" s="136"/>
      <c r="D7" s="129"/>
      <c r="E7" s="135"/>
      <c r="F7" s="135"/>
      <c r="G7" s="143"/>
      <c r="H7" s="121"/>
      <c r="I7" s="141"/>
      <c r="J7" s="136"/>
      <c r="K7" s="43"/>
      <c r="L7" s="135"/>
      <c r="M7" s="157"/>
      <c r="N7" s="157"/>
      <c r="O7" s="126"/>
    </row>
    <row r="8" spans="1:15" ht="14.25" customHeight="1">
      <c r="A8" s="41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17</v>
      </c>
      <c r="L8" s="40">
        <v>11</v>
      </c>
      <c r="M8" s="40">
        <v>12</v>
      </c>
      <c r="N8" s="40">
        <v>13</v>
      </c>
      <c r="O8" s="40">
        <v>14</v>
      </c>
    </row>
    <row r="9" spans="1:15" s="8" customFormat="1" ht="35.25" customHeight="1">
      <c r="A9" s="151">
        <v>1</v>
      </c>
      <c r="B9" s="119" t="s">
        <v>9</v>
      </c>
      <c r="C9" s="110" t="s">
        <v>36</v>
      </c>
      <c r="D9" s="67" t="s">
        <v>62</v>
      </c>
      <c r="E9" s="69" t="s">
        <v>11</v>
      </c>
      <c r="F9" s="69" t="s">
        <v>11</v>
      </c>
      <c r="G9" s="69" t="s">
        <v>11</v>
      </c>
      <c r="H9" s="69" t="s">
        <v>11</v>
      </c>
      <c r="I9" s="70">
        <f aca="true" t="shared" si="0" ref="I9:N9">I11+I12</f>
        <v>82908.79999999999</v>
      </c>
      <c r="J9" s="70">
        <f t="shared" si="0"/>
        <v>81637.79999999999</v>
      </c>
      <c r="K9" s="70">
        <f t="shared" si="0"/>
        <v>0</v>
      </c>
      <c r="L9" s="70">
        <f>J9-I9</f>
        <v>-1271</v>
      </c>
      <c r="M9" s="70">
        <f t="shared" si="0"/>
        <v>102162.79999999999</v>
      </c>
      <c r="N9" s="70">
        <f t="shared" si="0"/>
        <v>95885.1</v>
      </c>
      <c r="O9" s="71"/>
    </row>
    <row r="10" spans="1:15" s="8" customFormat="1" ht="27.75" customHeight="1">
      <c r="A10" s="152"/>
      <c r="B10" s="119"/>
      <c r="C10" s="110"/>
      <c r="D10" s="67" t="s">
        <v>10</v>
      </c>
      <c r="E10" s="72"/>
      <c r="F10" s="72"/>
      <c r="G10" s="72"/>
      <c r="H10" s="72"/>
      <c r="I10" s="70"/>
      <c r="J10" s="71"/>
      <c r="K10" s="70"/>
      <c r="L10" s="70"/>
      <c r="M10" s="70"/>
      <c r="N10" s="70"/>
      <c r="O10" s="71"/>
    </row>
    <row r="11" spans="1:15" s="8" customFormat="1" ht="31.5" customHeight="1">
      <c r="A11" s="152"/>
      <c r="B11" s="119"/>
      <c r="C11" s="110"/>
      <c r="D11" s="67" t="s">
        <v>63</v>
      </c>
      <c r="E11" s="72">
        <v>730</v>
      </c>
      <c r="F11" s="69" t="s">
        <v>11</v>
      </c>
      <c r="G11" s="69" t="s">
        <v>11</v>
      </c>
      <c r="H11" s="69" t="s">
        <v>11</v>
      </c>
      <c r="I11" s="70">
        <f aca="true" t="shared" si="1" ref="I11:N11">I21</f>
        <v>58847.399999999994</v>
      </c>
      <c r="J11" s="70">
        <f t="shared" si="1"/>
        <v>58525</v>
      </c>
      <c r="K11" s="70">
        <f t="shared" si="1"/>
        <v>0</v>
      </c>
      <c r="L11" s="70">
        <f>J11-I11</f>
        <v>-322.3999999999942</v>
      </c>
      <c r="M11" s="70">
        <f t="shared" si="1"/>
        <v>55681.899999999994</v>
      </c>
      <c r="N11" s="70">
        <f t="shared" si="1"/>
        <v>55700.5</v>
      </c>
      <c r="O11" s="70"/>
    </row>
    <row r="12" spans="1:15" s="8" customFormat="1" ht="58.5" customHeight="1">
      <c r="A12" s="152"/>
      <c r="B12" s="119"/>
      <c r="C12" s="110"/>
      <c r="D12" s="67" t="s">
        <v>64</v>
      </c>
      <c r="E12" s="72">
        <v>738</v>
      </c>
      <c r="F12" s="69" t="s">
        <v>11</v>
      </c>
      <c r="G12" s="69" t="s">
        <v>11</v>
      </c>
      <c r="H12" s="69" t="s">
        <v>11</v>
      </c>
      <c r="I12" s="70">
        <f aca="true" t="shared" si="2" ref="I12:N12">I15+I22</f>
        <v>24061.399999999998</v>
      </c>
      <c r="J12" s="70">
        <f t="shared" si="2"/>
        <v>23112.799999999996</v>
      </c>
      <c r="K12" s="70">
        <f t="shared" si="2"/>
        <v>0</v>
      </c>
      <c r="L12" s="70">
        <f>J12-I12</f>
        <v>-948.6000000000022</v>
      </c>
      <c r="M12" s="70">
        <f t="shared" si="2"/>
        <v>46480.899999999994</v>
      </c>
      <c r="N12" s="70">
        <f t="shared" si="2"/>
        <v>40184.6</v>
      </c>
      <c r="O12" s="70"/>
    </row>
    <row r="13" spans="1:15" s="8" customFormat="1" ht="33" customHeight="1">
      <c r="A13" s="152"/>
      <c r="B13" s="119" t="s">
        <v>12</v>
      </c>
      <c r="C13" s="110" t="s">
        <v>25</v>
      </c>
      <c r="D13" s="67" t="s">
        <v>62</v>
      </c>
      <c r="E13" s="69">
        <v>738</v>
      </c>
      <c r="F13" s="69" t="s">
        <v>11</v>
      </c>
      <c r="G13" s="69" t="s">
        <v>11</v>
      </c>
      <c r="H13" s="69" t="s">
        <v>11</v>
      </c>
      <c r="I13" s="71">
        <f aca="true" t="shared" si="3" ref="I13:N13">I16</f>
        <v>5470.5</v>
      </c>
      <c r="J13" s="71">
        <f t="shared" si="3"/>
        <v>5123.4</v>
      </c>
      <c r="K13" s="71">
        <f t="shared" si="3"/>
        <v>0</v>
      </c>
      <c r="L13" s="70">
        <f>J13-I13</f>
        <v>-347.10000000000036</v>
      </c>
      <c r="M13" s="71">
        <f t="shared" si="3"/>
        <v>29008.6</v>
      </c>
      <c r="N13" s="71">
        <f t="shared" si="3"/>
        <v>22713.1</v>
      </c>
      <c r="O13" s="71"/>
    </row>
    <row r="14" spans="1:15" s="7" customFormat="1" ht="29.25" customHeight="1">
      <c r="A14" s="152"/>
      <c r="B14" s="119"/>
      <c r="C14" s="110"/>
      <c r="D14" s="67" t="s">
        <v>10</v>
      </c>
      <c r="E14" s="67"/>
      <c r="F14" s="67"/>
      <c r="G14" s="67"/>
      <c r="H14" s="67"/>
      <c r="I14" s="70"/>
      <c r="J14" s="71"/>
      <c r="K14" s="70"/>
      <c r="L14" s="70"/>
      <c r="M14" s="70"/>
      <c r="N14" s="70"/>
      <c r="O14" s="71"/>
    </row>
    <row r="15" spans="1:15" s="8" customFormat="1" ht="59.25" customHeight="1">
      <c r="A15" s="152"/>
      <c r="B15" s="119"/>
      <c r="C15" s="110"/>
      <c r="D15" s="67" t="s">
        <v>64</v>
      </c>
      <c r="E15" s="72">
        <v>738</v>
      </c>
      <c r="F15" s="69" t="s">
        <v>11</v>
      </c>
      <c r="G15" s="69" t="s">
        <v>11</v>
      </c>
      <c r="H15" s="69" t="s">
        <v>11</v>
      </c>
      <c r="I15" s="71">
        <f aca="true" t="shared" si="4" ref="I15:N15">I18</f>
        <v>5470.5</v>
      </c>
      <c r="J15" s="71">
        <f t="shared" si="4"/>
        <v>5123.4</v>
      </c>
      <c r="K15" s="71">
        <f t="shared" si="4"/>
        <v>0</v>
      </c>
      <c r="L15" s="71">
        <f>J15-I15</f>
        <v>-347.10000000000036</v>
      </c>
      <c r="M15" s="71">
        <f t="shared" si="4"/>
        <v>29008.6</v>
      </c>
      <c r="N15" s="71">
        <f t="shared" si="4"/>
        <v>22713.1</v>
      </c>
      <c r="O15" s="73"/>
    </row>
    <row r="16" spans="1:15" s="8" customFormat="1" ht="32.25" customHeight="1">
      <c r="A16" s="152"/>
      <c r="B16" s="119" t="s">
        <v>39</v>
      </c>
      <c r="C16" s="123" t="s">
        <v>26</v>
      </c>
      <c r="D16" s="67" t="s">
        <v>62</v>
      </c>
      <c r="E16" s="72">
        <v>738</v>
      </c>
      <c r="F16" s="69" t="s">
        <v>11</v>
      </c>
      <c r="G16" s="69" t="s">
        <v>11</v>
      </c>
      <c r="H16" s="69" t="s">
        <v>11</v>
      </c>
      <c r="I16" s="71">
        <f aca="true" t="shared" si="5" ref="I16:N16">I18</f>
        <v>5470.5</v>
      </c>
      <c r="J16" s="71">
        <f t="shared" si="5"/>
        <v>5123.4</v>
      </c>
      <c r="K16" s="71">
        <f t="shared" si="5"/>
        <v>0</v>
      </c>
      <c r="L16" s="71">
        <f>J16-I16</f>
        <v>-347.10000000000036</v>
      </c>
      <c r="M16" s="71">
        <f t="shared" si="5"/>
        <v>29008.6</v>
      </c>
      <c r="N16" s="71">
        <f t="shared" si="5"/>
        <v>22713.1</v>
      </c>
      <c r="O16" s="71"/>
    </row>
    <row r="17" spans="1:15" s="7" customFormat="1" ht="32.25" customHeight="1">
      <c r="A17" s="152"/>
      <c r="B17" s="119"/>
      <c r="C17" s="123"/>
      <c r="D17" s="67" t="s">
        <v>10</v>
      </c>
      <c r="E17" s="67"/>
      <c r="F17" s="67"/>
      <c r="G17" s="67"/>
      <c r="H17" s="67"/>
      <c r="I17" s="70"/>
      <c r="J17" s="71"/>
      <c r="K17" s="70"/>
      <c r="L17" s="70"/>
      <c r="M17" s="70"/>
      <c r="N17" s="70"/>
      <c r="O17" s="71"/>
    </row>
    <row r="18" spans="1:15" s="7" customFormat="1" ht="68.25" customHeight="1">
      <c r="A18" s="152"/>
      <c r="B18" s="119"/>
      <c r="C18" s="123"/>
      <c r="D18" s="67" t="s">
        <v>64</v>
      </c>
      <c r="E18" s="72">
        <v>738</v>
      </c>
      <c r="F18" s="69">
        <v>1301</v>
      </c>
      <c r="G18" s="69">
        <v>1810008010</v>
      </c>
      <c r="H18" s="69">
        <v>730</v>
      </c>
      <c r="I18" s="70">
        <v>5470.5</v>
      </c>
      <c r="J18" s="71">
        <v>5123.4</v>
      </c>
      <c r="K18" s="70"/>
      <c r="L18" s="70">
        <f>J18-I18</f>
        <v>-347.10000000000036</v>
      </c>
      <c r="M18" s="70">
        <v>29008.6</v>
      </c>
      <c r="N18" s="70">
        <v>22713.1</v>
      </c>
      <c r="O18" s="74" t="s">
        <v>148</v>
      </c>
    </row>
    <row r="19" spans="1:15" s="8" customFormat="1" ht="29.25" customHeight="1">
      <c r="A19" s="152"/>
      <c r="B19" s="119" t="s">
        <v>13</v>
      </c>
      <c r="C19" s="110" t="s">
        <v>73</v>
      </c>
      <c r="D19" s="67" t="s">
        <v>14</v>
      </c>
      <c r="E19" s="69" t="s">
        <v>11</v>
      </c>
      <c r="F19" s="69" t="s">
        <v>11</v>
      </c>
      <c r="G19" s="69" t="s">
        <v>11</v>
      </c>
      <c r="H19" s="69" t="s">
        <v>11</v>
      </c>
      <c r="I19" s="70">
        <f aca="true" t="shared" si="6" ref="I19:N19">I21+I22</f>
        <v>77438.29999999999</v>
      </c>
      <c r="J19" s="70">
        <f t="shared" si="6"/>
        <v>76514.4</v>
      </c>
      <c r="K19" s="70">
        <f t="shared" si="6"/>
        <v>0</v>
      </c>
      <c r="L19" s="70">
        <f>J19-I19</f>
        <v>-923.8999999999942</v>
      </c>
      <c r="M19" s="70">
        <f t="shared" si="6"/>
        <v>73154.2</v>
      </c>
      <c r="N19" s="70">
        <f t="shared" si="6"/>
        <v>73172</v>
      </c>
      <c r="O19" s="71"/>
    </row>
    <row r="20" spans="1:15" s="8" customFormat="1" ht="33.75" customHeight="1">
      <c r="A20" s="152"/>
      <c r="B20" s="119"/>
      <c r="C20" s="110"/>
      <c r="D20" s="67" t="s">
        <v>10</v>
      </c>
      <c r="E20" s="75"/>
      <c r="F20" s="75"/>
      <c r="G20" s="75"/>
      <c r="H20" s="75"/>
      <c r="I20" s="70"/>
      <c r="J20" s="71"/>
      <c r="K20" s="70"/>
      <c r="L20" s="70"/>
      <c r="M20" s="70"/>
      <c r="N20" s="70"/>
      <c r="O20" s="73"/>
    </row>
    <row r="21" spans="1:15" s="8" customFormat="1" ht="30.75" customHeight="1">
      <c r="A21" s="152"/>
      <c r="B21" s="119"/>
      <c r="C21" s="110"/>
      <c r="D21" s="67" t="s">
        <v>63</v>
      </c>
      <c r="E21" s="72">
        <v>730</v>
      </c>
      <c r="F21" s="69" t="s">
        <v>11</v>
      </c>
      <c r="G21" s="69" t="s">
        <v>11</v>
      </c>
      <c r="H21" s="69" t="s">
        <v>11</v>
      </c>
      <c r="I21" s="71">
        <f aca="true" t="shared" si="7" ref="I21:N21">I33+I42+I48</f>
        <v>58847.399999999994</v>
      </c>
      <c r="J21" s="71">
        <f t="shared" si="7"/>
        <v>58525</v>
      </c>
      <c r="K21" s="71">
        <f t="shared" si="7"/>
        <v>0</v>
      </c>
      <c r="L21" s="71">
        <f>J21-I21</f>
        <v>-322.3999999999942</v>
      </c>
      <c r="M21" s="71">
        <f t="shared" si="7"/>
        <v>55681.899999999994</v>
      </c>
      <c r="N21" s="71">
        <f t="shared" si="7"/>
        <v>55700.5</v>
      </c>
      <c r="O21" s="71"/>
    </row>
    <row r="22" spans="1:15" s="8" customFormat="1" ht="55.5" customHeight="1">
      <c r="A22" s="152"/>
      <c r="B22" s="119"/>
      <c r="C22" s="110"/>
      <c r="D22" s="67" t="s">
        <v>64</v>
      </c>
      <c r="E22" s="76" t="s">
        <v>28</v>
      </c>
      <c r="F22" s="69" t="s">
        <v>11</v>
      </c>
      <c r="G22" s="69" t="s">
        <v>11</v>
      </c>
      <c r="H22" s="69" t="s">
        <v>11</v>
      </c>
      <c r="I22" s="71">
        <f>I26+I55</f>
        <v>18590.899999999998</v>
      </c>
      <c r="J22" s="71">
        <f>J26+J55</f>
        <v>17989.399999999998</v>
      </c>
      <c r="K22" s="71">
        <f>K26+K55</f>
        <v>0</v>
      </c>
      <c r="L22" s="71">
        <f>J22-I22</f>
        <v>-601.5</v>
      </c>
      <c r="M22" s="71">
        <f>M26+M55</f>
        <v>17472.3</v>
      </c>
      <c r="N22" s="71">
        <f>N26+N55</f>
        <v>17471.5</v>
      </c>
      <c r="O22" s="71"/>
    </row>
    <row r="23" spans="1:15" s="8" customFormat="1" ht="29.25" customHeight="1">
      <c r="A23" s="152"/>
      <c r="B23" s="119" t="s">
        <v>40</v>
      </c>
      <c r="C23" s="122" t="s">
        <v>37</v>
      </c>
      <c r="D23" s="67" t="s">
        <v>62</v>
      </c>
      <c r="E23" s="76" t="s">
        <v>59</v>
      </c>
      <c r="F23" s="69" t="s">
        <v>11</v>
      </c>
      <c r="G23" s="69" t="s">
        <v>11</v>
      </c>
      <c r="H23" s="69" t="s">
        <v>11</v>
      </c>
      <c r="I23" s="70">
        <f aca="true" t="shared" si="8" ref="I23:N23">I26</f>
        <v>17874.6</v>
      </c>
      <c r="J23" s="70">
        <f t="shared" si="8"/>
        <v>17273.1</v>
      </c>
      <c r="K23" s="70">
        <f t="shared" si="8"/>
        <v>0</v>
      </c>
      <c r="L23" s="71">
        <f>J23-I23</f>
        <v>-601.5</v>
      </c>
      <c r="M23" s="70">
        <f t="shared" si="8"/>
        <v>17472.3</v>
      </c>
      <c r="N23" s="70">
        <f t="shared" si="8"/>
        <v>17471.5</v>
      </c>
      <c r="O23" s="71"/>
    </row>
    <row r="24" spans="1:15" s="8" customFormat="1" ht="25.5">
      <c r="A24" s="152"/>
      <c r="B24" s="119"/>
      <c r="C24" s="122"/>
      <c r="D24" s="67" t="s">
        <v>10</v>
      </c>
      <c r="E24" s="77"/>
      <c r="F24" s="77"/>
      <c r="G24" s="77"/>
      <c r="H24" s="77"/>
      <c r="I24" s="70"/>
      <c r="J24" s="71"/>
      <c r="K24" s="70"/>
      <c r="L24" s="71"/>
      <c r="M24" s="70"/>
      <c r="N24" s="70"/>
      <c r="O24" s="71"/>
    </row>
    <row r="25" spans="1:15" s="8" customFormat="1" ht="25.5">
      <c r="A25" s="152"/>
      <c r="B25" s="119"/>
      <c r="C25" s="122"/>
      <c r="D25" s="67" t="s">
        <v>63</v>
      </c>
      <c r="E25" s="72">
        <v>730</v>
      </c>
      <c r="F25" s="69" t="s">
        <v>11</v>
      </c>
      <c r="G25" s="69" t="s">
        <v>11</v>
      </c>
      <c r="H25" s="69" t="s">
        <v>11</v>
      </c>
      <c r="I25" s="70">
        <v>0</v>
      </c>
      <c r="J25" s="70">
        <v>0</v>
      </c>
      <c r="K25" s="70">
        <v>0</v>
      </c>
      <c r="L25" s="71">
        <f aca="true" t="shared" si="9" ref="L25:L31">J25-I25</f>
        <v>0</v>
      </c>
      <c r="M25" s="70">
        <v>0</v>
      </c>
      <c r="N25" s="70">
        <v>0</v>
      </c>
      <c r="O25" s="71"/>
    </row>
    <row r="26" spans="1:15" s="8" customFormat="1" ht="51">
      <c r="A26" s="152"/>
      <c r="B26" s="119"/>
      <c r="C26" s="122"/>
      <c r="D26" s="67" t="s">
        <v>64</v>
      </c>
      <c r="E26" s="76" t="s">
        <v>28</v>
      </c>
      <c r="F26" s="69" t="s">
        <v>11</v>
      </c>
      <c r="G26" s="69" t="s">
        <v>11</v>
      </c>
      <c r="H26" s="69" t="s">
        <v>11</v>
      </c>
      <c r="I26" s="71">
        <f>SUM(I27:I30)</f>
        <v>17874.6</v>
      </c>
      <c r="J26" s="71">
        <f>SUM(J27:J30)</f>
        <v>17273.1</v>
      </c>
      <c r="K26" s="71">
        <f>SUM(K27:K30)</f>
        <v>0</v>
      </c>
      <c r="L26" s="71">
        <f t="shared" si="9"/>
        <v>-601.5</v>
      </c>
      <c r="M26" s="71">
        <f>SUM(M27:M30)</f>
        <v>17472.3</v>
      </c>
      <c r="N26" s="71">
        <f>SUM(N27:N30)</f>
        <v>17471.5</v>
      </c>
      <c r="O26" s="71"/>
    </row>
    <row r="27" spans="1:15" s="8" customFormat="1" ht="52.5" customHeight="1">
      <c r="A27" s="152"/>
      <c r="B27" s="119"/>
      <c r="C27" s="122"/>
      <c r="D27" s="67" t="s">
        <v>64</v>
      </c>
      <c r="E27" s="76" t="s">
        <v>28</v>
      </c>
      <c r="F27" s="78" t="s">
        <v>30</v>
      </c>
      <c r="G27" s="78" t="s">
        <v>43</v>
      </c>
      <c r="H27" s="78" t="s">
        <v>31</v>
      </c>
      <c r="I27" s="70">
        <v>12091.6</v>
      </c>
      <c r="J27" s="70">
        <v>11719.1</v>
      </c>
      <c r="K27" s="70"/>
      <c r="L27" s="70">
        <f t="shared" si="9"/>
        <v>-372.5</v>
      </c>
      <c r="M27" s="70">
        <v>11739.8</v>
      </c>
      <c r="N27" s="70">
        <v>11739.9</v>
      </c>
      <c r="O27" s="79" t="s">
        <v>144</v>
      </c>
    </row>
    <row r="28" spans="1:15" s="8" customFormat="1" ht="71.25" customHeight="1">
      <c r="A28" s="152"/>
      <c r="B28" s="119"/>
      <c r="C28" s="122"/>
      <c r="D28" s="67" t="s">
        <v>64</v>
      </c>
      <c r="E28" s="76" t="s">
        <v>28</v>
      </c>
      <c r="F28" s="78" t="s">
        <v>30</v>
      </c>
      <c r="G28" s="78" t="s">
        <v>43</v>
      </c>
      <c r="H28" s="78" t="s">
        <v>32</v>
      </c>
      <c r="I28" s="70">
        <v>53.3</v>
      </c>
      <c r="J28" s="70">
        <v>0</v>
      </c>
      <c r="K28" s="70"/>
      <c r="L28" s="70">
        <f t="shared" si="9"/>
        <v>-53.3</v>
      </c>
      <c r="M28" s="70">
        <v>40.6</v>
      </c>
      <c r="N28" s="70">
        <v>53.3</v>
      </c>
      <c r="O28" s="73" t="s">
        <v>133</v>
      </c>
    </row>
    <row r="29" spans="1:15" s="8" customFormat="1" ht="57" customHeight="1">
      <c r="A29" s="152"/>
      <c r="B29" s="119"/>
      <c r="C29" s="122"/>
      <c r="D29" s="67" t="s">
        <v>64</v>
      </c>
      <c r="E29" s="76" t="s">
        <v>28</v>
      </c>
      <c r="F29" s="78" t="s">
        <v>30</v>
      </c>
      <c r="G29" s="78" t="s">
        <v>43</v>
      </c>
      <c r="H29" s="78" t="s">
        <v>44</v>
      </c>
      <c r="I29" s="70">
        <v>3596.7</v>
      </c>
      <c r="J29" s="70">
        <v>3535.5</v>
      </c>
      <c r="K29" s="70"/>
      <c r="L29" s="70">
        <f t="shared" si="9"/>
        <v>-61.19999999999982</v>
      </c>
      <c r="M29" s="70">
        <v>3545.4</v>
      </c>
      <c r="N29" s="70">
        <v>3545.4</v>
      </c>
      <c r="O29" s="71" t="s">
        <v>144</v>
      </c>
    </row>
    <row r="30" spans="1:15" s="8" customFormat="1" ht="98.25" customHeight="1">
      <c r="A30" s="152"/>
      <c r="B30" s="119"/>
      <c r="C30" s="122"/>
      <c r="D30" s="67" t="s">
        <v>64</v>
      </c>
      <c r="E30" s="76" t="s">
        <v>28</v>
      </c>
      <c r="F30" s="78" t="s">
        <v>30</v>
      </c>
      <c r="G30" s="78" t="s">
        <v>43</v>
      </c>
      <c r="H30" s="78" t="s">
        <v>33</v>
      </c>
      <c r="I30" s="70">
        <v>2133</v>
      </c>
      <c r="J30" s="70">
        <v>2018.5</v>
      </c>
      <c r="K30" s="70"/>
      <c r="L30" s="70">
        <f t="shared" si="9"/>
        <v>-114.5</v>
      </c>
      <c r="M30" s="70">
        <v>2146.5</v>
      </c>
      <c r="N30" s="70">
        <v>2132.9</v>
      </c>
      <c r="O30" s="71" t="s">
        <v>151</v>
      </c>
    </row>
    <row r="31" spans="1:15" s="8" customFormat="1" ht="31.5" customHeight="1">
      <c r="A31" s="152"/>
      <c r="B31" s="119" t="s">
        <v>68</v>
      </c>
      <c r="C31" s="154" t="s">
        <v>49</v>
      </c>
      <c r="D31" s="67" t="s">
        <v>62</v>
      </c>
      <c r="E31" s="80" t="s">
        <v>59</v>
      </c>
      <c r="F31" s="69" t="s">
        <v>11</v>
      </c>
      <c r="G31" s="69" t="s">
        <v>11</v>
      </c>
      <c r="H31" s="69" t="s">
        <v>11</v>
      </c>
      <c r="I31" s="70">
        <f aca="true" t="shared" si="10" ref="I31:N31">I33</f>
        <v>57682.1</v>
      </c>
      <c r="J31" s="70">
        <f t="shared" si="10"/>
        <v>57620.9</v>
      </c>
      <c r="K31" s="70">
        <f t="shared" si="10"/>
        <v>0</v>
      </c>
      <c r="L31" s="70">
        <f t="shared" si="9"/>
        <v>-61.19999999999709</v>
      </c>
      <c r="M31" s="70">
        <f t="shared" si="10"/>
        <v>54971.899999999994</v>
      </c>
      <c r="N31" s="70">
        <f t="shared" si="10"/>
        <v>54972</v>
      </c>
      <c r="O31" s="71"/>
    </row>
    <row r="32" spans="1:15" s="8" customFormat="1" ht="27" customHeight="1">
      <c r="A32" s="152"/>
      <c r="B32" s="119"/>
      <c r="C32" s="155"/>
      <c r="D32" s="67" t="s">
        <v>10</v>
      </c>
      <c r="E32" s="80"/>
      <c r="F32" s="78"/>
      <c r="G32" s="78"/>
      <c r="H32" s="78"/>
      <c r="I32" s="70"/>
      <c r="J32" s="71"/>
      <c r="K32" s="70"/>
      <c r="L32" s="70"/>
      <c r="M32" s="70"/>
      <c r="N32" s="70"/>
      <c r="O32" s="71"/>
    </row>
    <row r="33" spans="1:15" s="8" customFormat="1" ht="34.5" customHeight="1">
      <c r="A33" s="152"/>
      <c r="B33" s="119"/>
      <c r="C33" s="155"/>
      <c r="D33" s="67" t="s">
        <v>63</v>
      </c>
      <c r="E33" s="72">
        <v>730</v>
      </c>
      <c r="F33" s="69" t="s">
        <v>11</v>
      </c>
      <c r="G33" s="69" t="s">
        <v>11</v>
      </c>
      <c r="H33" s="69" t="s">
        <v>11</v>
      </c>
      <c r="I33" s="70">
        <f aca="true" t="shared" si="11" ref="I33:N33">I35+I36+I37+I38+I41+I39+I40</f>
        <v>57682.1</v>
      </c>
      <c r="J33" s="70">
        <f t="shared" si="11"/>
        <v>57620.9</v>
      </c>
      <c r="K33" s="70">
        <f t="shared" si="11"/>
        <v>0</v>
      </c>
      <c r="L33" s="70">
        <f>J33-I33</f>
        <v>-61.19999999999709</v>
      </c>
      <c r="M33" s="70">
        <f t="shared" si="11"/>
        <v>54971.899999999994</v>
      </c>
      <c r="N33" s="70">
        <f t="shared" si="11"/>
        <v>54972</v>
      </c>
      <c r="O33" s="71"/>
    </row>
    <row r="34" spans="1:15" s="8" customFormat="1" ht="56.25" customHeight="1">
      <c r="A34" s="152"/>
      <c r="B34" s="119"/>
      <c r="C34" s="155"/>
      <c r="D34" s="67" t="s">
        <v>64</v>
      </c>
      <c r="E34" s="76" t="s">
        <v>28</v>
      </c>
      <c r="F34" s="69" t="s">
        <v>11</v>
      </c>
      <c r="G34" s="69" t="s">
        <v>11</v>
      </c>
      <c r="H34" s="69" t="s">
        <v>11</v>
      </c>
      <c r="I34" s="70">
        <v>0</v>
      </c>
      <c r="J34" s="70">
        <v>0</v>
      </c>
      <c r="K34" s="70">
        <v>0</v>
      </c>
      <c r="L34" s="70">
        <f>J34-I34</f>
        <v>0</v>
      </c>
      <c r="M34" s="70">
        <v>0</v>
      </c>
      <c r="N34" s="70">
        <v>0</v>
      </c>
      <c r="O34" s="71"/>
    </row>
    <row r="35" spans="1:15" s="8" customFormat="1" ht="31.5" customHeight="1">
      <c r="A35" s="152"/>
      <c r="B35" s="119"/>
      <c r="C35" s="155"/>
      <c r="D35" s="67" t="s">
        <v>63</v>
      </c>
      <c r="E35" s="80">
        <v>730</v>
      </c>
      <c r="F35" s="78" t="s">
        <v>29</v>
      </c>
      <c r="G35" s="78" t="s">
        <v>45</v>
      </c>
      <c r="H35" s="78" t="s">
        <v>46</v>
      </c>
      <c r="I35" s="70">
        <v>40468.1</v>
      </c>
      <c r="J35" s="70">
        <v>40468</v>
      </c>
      <c r="K35" s="70"/>
      <c r="L35" s="70">
        <f>J35-I35</f>
        <v>-0.09999999999854481</v>
      </c>
      <c r="M35" s="71">
        <v>39158.7</v>
      </c>
      <c r="N35" s="71">
        <v>39158.7</v>
      </c>
      <c r="O35" s="144" t="s">
        <v>159</v>
      </c>
    </row>
    <row r="36" spans="1:15" s="8" customFormat="1" ht="39" customHeight="1">
      <c r="A36" s="152"/>
      <c r="B36" s="119"/>
      <c r="C36" s="155"/>
      <c r="D36" s="67" t="s">
        <v>63</v>
      </c>
      <c r="E36" s="80">
        <v>730</v>
      </c>
      <c r="F36" s="78" t="s">
        <v>29</v>
      </c>
      <c r="G36" s="78" t="s">
        <v>45</v>
      </c>
      <c r="H36" s="78" t="s">
        <v>47</v>
      </c>
      <c r="I36" s="70">
        <v>11</v>
      </c>
      <c r="J36" s="70">
        <v>8.4</v>
      </c>
      <c r="K36" s="70"/>
      <c r="L36" s="70">
        <f aca="true" t="shared" si="12" ref="L36:L41">J36-I36</f>
        <v>-2.5999999999999996</v>
      </c>
      <c r="M36" s="70">
        <v>11</v>
      </c>
      <c r="N36" s="70">
        <v>11</v>
      </c>
      <c r="O36" s="145"/>
    </row>
    <row r="37" spans="1:15" s="8" customFormat="1" ht="41.25" customHeight="1">
      <c r="A37" s="152"/>
      <c r="B37" s="119"/>
      <c r="C37" s="155"/>
      <c r="D37" s="67" t="s">
        <v>63</v>
      </c>
      <c r="E37" s="80">
        <v>730</v>
      </c>
      <c r="F37" s="78" t="s">
        <v>29</v>
      </c>
      <c r="G37" s="78" t="s">
        <v>45</v>
      </c>
      <c r="H37" s="78" t="s">
        <v>48</v>
      </c>
      <c r="I37" s="70">
        <v>12185</v>
      </c>
      <c r="J37" s="70">
        <v>12183.3</v>
      </c>
      <c r="K37" s="70"/>
      <c r="L37" s="70">
        <f t="shared" si="12"/>
        <v>-1.7000000000007276</v>
      </c>
      <c r="M37" s="70">
        <v>11825.9</v>
      </c>
      <c r="N37" s="70">
        <v>11825.9</v>
      </c>
      <c r="O37" s="145"/>
    </row>
    <row r="38" spans="1:15" s="8" customFormat="1" ht="34.5" customHeight="1">
      <c r="A38" s="152"/>
      <c r="B38" s="119"/>
      <c r="C38" s="155"/>
      <c r="D38" s="67" t="s">
        <v>63</v>
      </c>
      <c r="E38" s="80">
        <v>730</v>
      </c>
      <c r="F38" s="78" t="s">
        <v>29</v>
      </c>
      <c r="G38" s="78" t="s">
        <v>45</v>
      </c>
      <c r="H38" s="78" t="s">
        <v>33</v>
      </c>
      <c r="I38" s="70">
        <v>4304.1</v>
      </c>
      <c r="J38" s="70">
        <v>4273.8</v>
      </c>
      <c r="K38" s="70"/>
      <c r="L38" s="70">
        <f t="shared" si="12"/>
        <v>-30.300000000000182</v>
      </c>
      <c r="M38" s="71">
        <v>3217.7</v>
      </c>
      <c r="N38" s="71">
        <v>3217.8</v>
      </c>
      <c r="O38" s="145"/>
    </row>
    <row r="39" spans="1:15" s="8" customFormat="1" ht="25.5">
      <c r="A39" s="152"/>
      <c r="B39" s="119"/>
      <c r="C39" s="155"/>
      <c r="D39" s="67" t="s">
        <v>63</v>
      </c>
      <c r="E39" s="80">
        <v>730</v>
      </c>
      <c r="F39" s="78" t="s">
        <v>29</v>
      </c>
      <c r="G39" s="78" t="s">
        <v>45</v>
      </c>
      <c r="H39" s="78" t="s">
        <v>78</v>
      </c>
      <c r="I39" s="70">
        <v>704.4</v>
      </c>
      <c r="J39" s="70">
        <v>677.9</v>
      </c>
      <c r="K39" s="70"/>
      <c r="L39" s="70">
        <f>J39-I39</f>
        <v>-26.5</v>
      </c>
      <c r="M39" s="71">
        <v>758.6</v>
      </c>
      <c r="N39" s="71">
        <v>758.6</v>
      </c>
      <c r="O39" s="145"/>
    </row>
    <row r="40" spans="1:15" s="8" customFormat="1" ht="34.5" customHeight="1">
      <c r="A40" s="152"/>
      <c r="B40" s="119"/>
      <c r="C40" s="155"/>
      <c r="D40" s="67" t="s">
        <v>63</v>
      </c>
      <c r="E40" s="80">
        <v>730</v>
      </c>
      <c r="F40" s="78" t="s">
        <v>29</v>
      </c>
      <c r="G40" s="78" t="s">
        <v>45</v>
      </c>
      <c r="H40" s="78" t="s">
        <v>143</v>
      </c>
      <c r="I40" s="70">
        <v>6.5</v>
      </c>
      <c r="J40" s="70">
        <v>6.5</v>
      </c>
      <c r="K40" s="70"/>
      <c r="L40" s="70">
        <f t="shared" si="12"/>
        <v>0</v>
      </c>
      <c r="M40" s="71">
        <v>0</v>
      </c>
      <c r="N40" s="71">
        <v>0</v>
      </c>
      <c r="O40" s="145"/>
    </row>
    <row r="41" spans="1:15" s="8" customFormat="1" ht="36" customHeight="1">
      <c r="A41" s="152"/>
      <c r="B41" s="119"/>
      <c r="C41" s="156"/>
      <c r="D41" s="67" t="s">
        <v>63</v>
      </c>
      <c r="E41" s="80">
        <v>730</v>
      </c>
      <c r="F41" s="78" t="s">
        <v>29</v>
      </c>
      <c r="G41" s="78" t="s">
        <v>45</v>
      </c>
      <c r="H41" s="78" t="s">
        <v>34</v>
      </c>
      <c r="I41" s="70">
        <v>3</v>
      </c>
      <c r="J41" s="70">
        <v>3</v>
      </c>
      <c r="K41" s="70"/>
      <c r="L41" s="70">
        <f t="shared" si="12"/>
        <v>0</v>
      </c>
      <c r="M41" s="70">
        <v>0</v>
      </c>
      <c r="N41" s="70">
        <v>0</v>
      </c>
      <c r="O41" s="146"/>
    </row>
    <row r="42" spans="1:15" s="8" customFormat="1" ht="31.5" customHeight="1">
      <c r="A42" s="152"/>
      <c r="B42" s="119" t="s">
        <v>69</v>
      </c>
      <c r="C42" s="122" t="s">
        <v>51</v>
      </c>
      <c r="D42" s="67" t="s">
        <v>62</v>
      </c>
      <c r="E42" s="69">
        <v>730</v>
      </c>
      <c r="F42" s="69" t="s">
        <v>11</v>
      </c>
      <c r="G42" s="69" t="s">
        <v>11</v>
      </c>
      <c r="H42" s="69" t="s">
        <v>11</v>
      </c>
      <c r="I42" s="70">
        <f aca="true" t="shared" si="13" ref="I42:N42">SUM(I44:I47)</f>
        <v>828.1</v>
      </c>
      <c r="J42" s="70">
        <f t="shared" si="13"/>
        <v>702.5</v>
      </c>
      <c r="K42" s="70">
        <f t="shared" si="13"/>
        <v>0</v>
      </c>
      <c r="L42" s="70">
        <f>J42-I42</f>
        <v>-125.60000000000002</v>
      </c>
      <c r="M42" s="70">
        <f t="shared" si="13"/>
        <v>462.4</v>
      </c>
      <c r="N42" s="70">
        <f t="shared" si="13"/>
        <v>480.90000000000003</v>
      </c>
      <c r="O42" s="71"/>
    </row>
    <row r="43" spans="1:15" s="8" customFormat="1" ht="25.5">
      <c r="A43" s="152"/>
      <c r="B43" s="119"/>
      <c r="C43" s="122"/>
      <c r="D43" s="67" t="s">
        <v>10</v>
      </c>
      <c r="E43" s="77"/>
      <c r="F43" s="77"/>
      <c r="G43" s="77"/>
      <c r="H43" s="77"/>
      <c r="I43" s="70"/>
      <c r="J43" s="71"/>
      <c r="K43" s="70"/>
      <c r="L43" s="70"/>
      <c r="M43" s="70"/>
      <c r="N43" s="70"/>
      <c r="O43" s="71"/>
    </row>
    <row r="44" spans="1:15" s="8" customFormat="1" ht="33" customHeight="1">
      <c r="A44" s="152"/>
      <c r="B44" s="119"/>
      <c r="C44" s="122"/>
      <c r="D44" s="67" t="s">
        <v>63</v>
      </c>
      <c r="E44" s="80">
        <v>730</v>
      </c>
      <c r="F44" s="78" t="s">
        <v>29</v>
      </c>
      <c r="G44" s="78" t="s">
        <v>50</v>
      </c>
      <c r="H44" s="78" t="s">
        <v>46</v>
      </c>
      <c r="I44" s="70">
        <v>579.7</v>
      </c>
      <c r="J44" s="70">
        <v>483.3</v>
      </c>
      <c r="K44" s="70"/>
      <c r="L44" s="70">
        <f>J44-I44</f>
        <v>-96.40000000000003</v>
      </c>
      <c r="M44" s="70">
        <v>323.7</v>
      </c>
      <c r="N44" s="70">
        <v>336.6</v>
      </c>
      <c r="O44" s="144" t="s">
        <v>157</v>
      </c>
    </row>
    <row r="45" spans="1:15" s="8" customFormat="1" ht="32.25" customHeight="1">
      <c r="A45" s="152"/>
      <c r="B45" s="119"/>
      <c r="C45" s="122"/>
      <c r="D45" s="67" t="s">
        <v>63</v>
      </c>
      <c r="E45" s="80">
        <v>730</v>
      </c>
      <c r="F45" s="78" t="s">
        <v>29</v>
      </c>
      <c r="G45" s="78" t="s">
        <v>50</v>
      </c>
      <c r="H45" s="78" t="s">
        <v>48</v>
      </c>
      <c r="I45" s="70">
        <v>175</v>
      </c>
      <c r="J45" s="70">
        <v>145.9</v>
      </c>
      <c r="K45" s="70"/>
      <c r="L45" s="70">
        <f>J45-I45</f>
        <v>-29.099999999999994</v>
      </c>
      <c r="M45" s="70">
        <v>97.7</v>
      </c>
      <c r="N45" s="70">
        <v>101.7</v>
      </c>
      <c r="O45" s="145"/>
    </row>
    <row r="46" spans="1:15" s="8" customFormat="1" ht="33.75" customHeight="1">
      <c r="A46" s="152"/>
      <c r="B46" s="119"/>
      <c r="C46" s="122"/>
      <c r="D46" s="67" t="s">
        <v>63</v>
      </c>
      <c r="E46" s="80">
        <v>730</v>
      </c>
      <c r="F46" s="78" t="s">
        <v>29</v>
      </c>
      <c r="G46" s="78" t="s">
        <v>50</v>
      </c>
      <c r="H46" s="78" t="s">
        <v>33</v>
      </c>
      <c r="I46" s="70">
        <v>73.4</v>
      </c>
      <c r="J46" s="70">
        <v>73.3</v>
      </c>
      <c r="K46" s="70"/>
      <c r="L46" s="70">
        <f>J46-I46</f>
        <v>-0.10000000000000853</v>
      </c>
      <c r="M46" s="70">
        <v>41</v>
      </c>
      <c r="N46" s="70">
        <v>42.6</v>
      </c>
      <c r="O46" s="145"/>
    </row>
    <row r="47" spans="1:15" s="8" customFormat="1" ht="31.5" customHeight="1" hidden="1">
      <c r="A47" s="152"/>
      <c r="B47" s="119"/>
      <c r="C47" s="122"/>
      <c r="D47" s="67" t="s">
        <v>63</v>
      </c>
      <c r="E47" s="80">
        <v>730</v>
      </c>
      <c r="F47" s="78" t="s">
        <v>29</v>
      </c>
      <c r="G47" s="78" t="s">
        <v>50</v>
      </c>
      <c r="H47" s="78" t="s">
        <v>60</v>
      </c>
      <c r="I47" s="70">
        <v>0</v>
      </c>
      <c r="J47" s="70">
        <v>0</v>
      </c>
      <c r="K47" s="70"/>
      <c r="L47" s="70">
        <f>J47-I47</f>
        <v>0</v>
      </c>
      <c r="M47" s="70">
        <v>0</v>
      </c>
      <c r="N47" s="70">
        <v>0</v>
      </c>
      <c r="O47" s="146"/>
    </row>
    <row r="48" spans="1:15" s="8" customFormat="1" ht="31.5" customHeight="1">
      <c r="A48" s="152"/>
      <c r="B48" s="119" t="s">
        <v>70</v>
      </c>
      <c r="C48" s="123" t="s">
        <v>71</v>
      </c>
      <c r="D48" s="67" t="s">
        <v>62</v>
      </c>
      <c r="E48" s="69">
        <v>730</v>
      </c>
      <c r="F48" s="69" t="s">
        <v>11</v>
      </c>
      <c r="G48" s="69" t="s">
        <v>11</v>
      </c>
      <c r="H48" s="69" t="s">
        <v>11</v>
      </c>
      <c r="I48" s="70">
        <f aca="true" t="shared" si="14" ref="I48:N48">SUM(I50:I51)</f>
        <v>337.2</v>
      </c>
      <c r="J48" s="70">
        <f t="shared" si="14"/>
        <v>201.60000000000002</v>
      </c>
      <c r="K48" s="70">
        <f t="shared" si="14"/>
        <v>0</v>
      </c>
      <c r="L48" s="70">
        <f>J48-I48</f>
        <v>-135.59999999999997</v>
      </c>
      <c r="M48" s="70">
        <f t="shared" si="14"/>
        <v>247.6</v>
      </c>
      <c r="N48" s="70">
        <f t="shared" si="14"/>
        <v>247.6</v>
      </c>
      <c r="O48" s="81"/>
    </row>
    <row r="49" spans="1:15" s="8" customFormat="1" ht="25.5">
      <c r="A49" s="152"/>
      <c r="B49" s="119"/>
      <c r="C49" s="123"/>
      <c r="D49" s="67" t="s">
        <v>10</v>
      </c>
      <c r="E49" s="77"/>
      <c r="F49" s="77"/>
      <c r="G49" s="77"/>
      <c r="H49" s="77"/>
      <c r="I49" s="71"/>
      <c r="J49" s="71"/>
      <c r="K49" s="81"/>
      <c r="L49" s="81"/>
      <c r="M49" s="81"/>
      <c r="N49" s="81"/>
      <c r="O49" s="81"/>
    </row>
    <row r="50" spans="1:15" s="9" customFormat="1" ht="47.25" customHeight="1">
      <c r="A50" s="152"/>
      <c r="B50" s="119"/>
      <c r="C50" s="123"/>
      <c r="D50" s="67" t="s">
        <v>63</v>
      </c>
      <c r="E50" s="80">
        <v>730</v>
      </c>
      <c r="F50" s="78" t="s">
        <v>29</v>
      </c>
      <c r="G50" s="78" t="s">
        <v>72</v>
      </c>
      <c r="H50" s="78" t="s">
        <v>46</v>
      </c>
      <c r="I50" s="71">
        <v>258.9</v>
      </c>
      <c r="J50" s="71">
        <v>154.8</v>
      </c>
      <c r="K50" s="82"/>
      <c r="L50" s="71">
        <f>J50-I50</f>
        <v>-104.09999999999997</v>
      </c>
      <c r="M50" s="71">
        <v>190.1</v>
      </c>
      <c r="N50" s="71">
        <v>190.1</v>
      </c>
      <c r="O50" s="147" t="s">
        <v>158</v>
      </c>
    </row>
    <row r="51" spans="1:15" s="9" customFormat="1" ht="78.75" customHeight="1">
      <c r="A51" s="152"/>
      <c r="B51" s="119"/>
      <c r="C51" s="123"/>
      <c r="D51" s="67" t="s">
        <v>63</v>
      </c>
      <c r="E51" s="80">
        <v>730</v>
      </c>
      <c r="F51" s="78" t="s">
        <v>29</v>
      </c>
      <c r="G51" s="78" t="s">
        <v>72</v>
      </c>
      <c r="H51" s="78" t="s">
        <v>48</v>
      </c>
      <c r="I51" s="71">
        <v>78.3</v>
      </c>
      <c r="J51" s="71">
        <v>46.8</v>
      </c>
      <c r="K51" s="82"/>
      <c r="L51" s="71">
        <f>J51-I51</f>
        <v>-31.5</v>
      </c>
      <c r="M51" s="71">
        <v>57.5</v>
      </c>
      <c r="N51" s="71">
        <v>57.5</v>
      </c>
      <c r="O51" s="148"/>
    </row>
    <row r="52" spans="1:15" s="8" customFormat="1" ht="30.75" customHeight="1">
      <c r="A52" s="152"/>
      <c r="B52" s="119" t="s">
        <v>77</v>
      </c>
      <c r="C52" s="122" t="s">
        <v>76</v>
      </c>
      <c r="D52" s="67" t="s">
        <v>62</v>
      </c>
      <c r="E52" s="76" t="s">
        <v>59</v>
      </c>
      <c r="F52" s="69" t="s">
        <v>11</v>
      </c>
      <c r="G52" s="69" t="s">
        <v>11</v>
      </c>
      <c r="H52" s="69" t="s">
        <v>11</v>
      </c>
      <c r="I52" s="70">
        <f aca="true" t="shared" si="15" ref="I52:N52">I55</f>
        <v>716.3</v>
      </c>
      <c r="J52" s="70">
        <f t="shared" si="15"/>
        <v>716.3</v>
      </c>
      <c r="K52" s="70">
        <f t="shared" si="15"/>
        <v>0</v>
      </c>
      <c r="L52" s="70">
        <f>J52-I52</f>
        <v>0</v>
      </c>
      <c r="M52" s="70">
        <f t="shared" si="15"/>
        <v>0</v>
      </c>
      <c r="N52" s="70">
        <f t="shared" si="15"/>
        <v>0</v>
      </c>
      <c r="O52" s="71"/>
    </row>
    <row r="53" spans="1:15" s="8" customFormat="1" ht="25.5">
      <c r="A53" s="152"/>
      <c r="B53" s="119"/>
      <c r="C53" s="122"/>
      <c r="D53" s="67" t="s">
        <v>10</v>
      </c>
      <c r="E53" s="77"/>
      <c r="F53" s="77"/>
      <c r="G53" s="77"/>
      <c r="H53" s="77"/>
      <c r="I53" s="70"/>
      <c r="J53" s="71"/>
      <c r="K53" s="70"/>
      <c r="L53" s="70"/>
      <c r="M53" s="70"/>
      <c r="N53" s="70"/>
      <c r="O53" s="71"/>
    </row>
    <row r="54" spans="1:15" s="8" customFormat="1" ht="25.5">
      <c r="A54" s="152"/>
      <c r="B54" s="119"/>
      <c r="C54" s="122"/>
      <c r="D54" s="67" t="s">
        <v>63</v>
      </c>
      <c r="E54" s="72">
        <v>730</v>
      </c>
      <c r="F54" s="69" t="s">
        <v>11</v>
      </c>
      <c r="G54" s="69" t="s">
        <v>11</v>
      </c>
      <c r="H54" s="69" t="s">
        <v>11</v>
      </c>
      <c r="I54" s="70">
        <v>0</v>
      </c>
      <c r="J54" s="70">
        <v>0</v>
      </c>
      <c r="K54" s="70">
        <v>0</v>
      </c>
      <c r="L54" s="70">
        <f>J54-I54</f>
        <v>0</v>
      </c>
      <c r="M54" s="70">
        <v>0</v>
      </c>
      <c r="N54" s="70">
        <v>0</v>
      </c>
      <c r="O54" s="71"/>
    </row>
    <row r="55" spans="1:15" s="8" customFormat="1" ht="51">
      <c r="A55" s="152"/>
      <c r="B55" s="119"/>
      <c r="C55" s="122"/>
      <c r="D55" s="67" t="s">
        <v>64</v>
      </c>
      <c r="E55" s="76" t="s">
        <v>28</v>
      </c>
      <c r="F55" s="69" t="s">
        <v>11</v>
      </c>
      <c r="G55" s="69" t="s">
        <v>11</v>
      </c>
      <c r="H55" s="69" t="s">
        <v>11</v>
      </c>
      <c r="I55" s="71">
        <f aca="true" t="shared" si="16" ref="I55:N55">SUM(I56:I58)</f>
        <v>716.3</v>
      </c>
      <c r="J55" s="71">
        <f t="shared" si="16"/>
        <v>716.3</v>
      </c>
      <c r="K55" s="71">
        <f t="shared" si="16"/>
        <v>0</v>
      </c>
      <c r="L55" s="70">
        <f>J55-I55</f>
        <v>0</v>
      </c>
      <c r="M55" s="71">
        <f t="shared" si="16"/>
        <v>0</v>
      </c>
      <c r="N55" s="71">
        <f t="shared" si="16"/>
        <v>0</v>
      </c>
      <c r="O55" s="71"/>
    </row>
    <row r="56" spans="1:15" s="8" customFormat="1" ht="52.5" customHeight="1">
      <c r="A56" s="152"/>
      <c r="B56" s="119"/>
      <c r="C56" s="122"/>
      <c r="D56" s="67" t="s">
        <v>64</v>
      </c>
      <c r="E56" s="76" t="s">
        <v>28</v>
      </c>
      <c r="F56" s="78" t="s">
        <v>30</v>
      </c>
      <c r="G56" s="78" t="s">
        <v>79</v>
      </c>
      <c r="H56" s="78" t="s">
        <v>31</v>
      </c>
      <c r="I56" s="70">
        <v>144</v>
      </c>
      <c r="J56" s="70">
        <v>144</v>
      </c>
      <c r="K56" s="70"/>
      <c r="L56" s="70">
        <f>J56-I56</f>
        <v>0</v>
      </c>
      <c r="M56" s="70">
        <v>0</v>
      </c>
      <c r="N56" s="70">
        <v>0</v>
      </c>
      <c r="O56" s="71"/>
    </row>
    <row r="57" spans="1:15" s="8" customFormat="1" ht="57" customHeight="1">
      <c r="A57" s="152"/>
      <c r="B57" s="119"/>
      <c r="C57" s="122"/>
      <c r="D57" s="67" t="s">
        <v>64</v>
      </c>
      <c r="E57" s="76" t="s">
        <v>28</v>
      </c>
      <c r="F57" s="78" t="s">
        <v>30</v>
      </c>
      <c r="G57" s="78" t="s">
        <v>79</v>
      </c>
      <c r="H57" s="78" t="s">
        <v>44</v>
      </c>
      <c r="I57" s="70">
        <v>43.5</v>
      </c>
      <c r="J57" s="70">
        <v>43.5</v>
      </c>
      <c r="K57" s="70"/>
      <c r="L57" s="70">
        <f>J57-I57</f>
        <v>0</v>
      </c>
      <c r="M57" s="70">
        <v>0</v>
      </c>
      <c r="N57" s="70">
        <v>0</v>
      </c>
      <c r="O57" s="71"/>
    </row>
    <row r="58" spans="1:15" s="8" customFormat="1" ht="57" customHeight="1">
      <c r="A58" s="153"/>
      <c r="B58" s="119"/>
      <c r="C58" s="122"/>
      <c r="D58" s="67" t="s">
        <v>64</v>
      </c>
      <c r="E58" s="76" t="s">
        <v>28</v>
      </c>
      <c r="F58" s="78" t="s">
        <v>30</v>
      </c>
      <c r="G58" s="78" t="s">
        <v>79</v>
      </c>
      <c r="H58" s="78" t="s">
        <v>33</v>
      </c>
      <c r="I58" s="70">
        <v>528.8</v>
      </c>
      <c r="J58" s="70">
        <v>528.8</v>
      </c>
      <c r="K58" s="70"/>
      <c r="L58" s="70">
        <f>J58-I58</f>
        <v>0</v>
      </c>
      <c r="M58" s="70">
        <v>0</v>
      </c>
      <c r="N58" s="70">
        <v>0</v>
      </c>
      <c r="O58" s="71"/>
    </row>
    <row r="59" spans="1:15" s="8" customFormat="1" ht="30" customHeight="1">
      <c r="A59" s="9"/>
      <c r="B59" s="15"/>
      <c r="C59" s="15"/>
      <c r="D59" s="16"/>
      <c r="E59" s="17"/>
      <c r="F59" s="18"/>
      <c r="G59" s="18"/>
      <c r="H59" s="18"/>
      <c r="I59" s="19"/>
      <c r="J59" s="20"/>
      <c r="K59" s="19"/>
      <c r="L59" s="19"/>
      <c r="M59" s="19"/>
      <c r="N59" s="19"/>
      <c r="O59" s="20"/>
    </row>
    <row r="60" spans="2:15" ht="30" customHeight="1">
      <c r="B60" s="15"/>
      <c r="C60" s="15"/>
      <c r="D60" s="16"/>
      <c r="E60" s="17"/>
      <c r="F60" s="18"/>
      <c r="G60" s="18"/>
      <c r="H60" s="18"/>
      <c r="I60" s="19"/>
      <c r="J60" s="20"/>
      <c r="K60" s="19"/>
      <c r="L60" s="19"/>
      <c r="M60" s="19"/>
      <c r="N60" s="19"/>
      <c r="O60" s="20"/>
    </row>
    <row r="61" spans="2:15" ht="15.75" customHeight="1">
      <c r="B61" s="21"/>
      <c r="C61" s="13"/>
      <c r="D61" s="21"/>
      <c r="E61" s="21"/>
      <c r="F61" s="21"/>
      <c r="G61" s="21"/>
      <c r="H61" s="22"/>
      <c r="I61" s="22"/>
      <c r="J61" s="22"/>
      <c r="K61" s="21"/>
      <c r="L61" s="21"/>
      <c r="M61" s="23"/>
      <c r="N61" s="21"/>
      <c r="O61" s="21"/>
    </row>
    <row r="62" spans="2:15" ht="15.75">
      <c r="B62" s="24"/>
      <c r="C62" s="25"/>
      <c r="D62" s="26"/>
      <c r="E62" s="22"/>
      <c r="F62" s="22"/>
      <c r="G62" s="22"/>
      <c r="H62" s="22"/>
      <c r="I62" s="22"/>
      <c r="J62" s="22"/>
      <c r="K62" s="22"/>
      <c r="L62" s="22"/>
      <c r="M62" s="27"/>
      <c r="N62" s="22"/>
      <c r="O62" s="22"/>
    </row>
    <row r="63" spans="2:15" ht="18.75">
      <c r="B63" s="28" t="s">
        <v>74</v>
      </c>
      <c r="C63" s="29"/>
      <c r="D63" s="30"/>
      <c r="E63" s="28"/>
      <c r="F63" s="28"/>
      <c r="G63" s="28"/>
      <c r="H63" s="28"/>
      <c r="I63" s="28"/>
      <c r="J63" s="28"/>
      <c r="K63" s="22"/>
      <c r="L63" s="22"/>
      <c r="M63" s="28" t="s">
        <v>80</v>
      </c>
      <c r="N63" s="22"/>
      <c r="O63" s="22"/>
    </row>
    <row r="64" spans="2:15" ht="15.75">
      <c r="B64" s="24"/>
      <c r="C64" s="25"/>
      <c r="D64" s="26"/>
      <c r="E64" s="22"/>
      <c r="F64" s="22"/>
      <c r="G64" s="22"/>
      <c r="H64" s="22"/>
      <c r="I64" s="22"/>
      <c r="J64" s="22"/>
      <c r="K64" s="22"/>
      <c r="L64" s="22"/>
      <c r="M64" s="27"/>
      <c r="N64" s="22"/>
      <c r="O64" s="22"/>
    </row>
    <row r="65" spans="2:15" ht="15.75">
      <c r="B65" s="24"/>
      <c r="C65" s="13"/>
      <c r="D65" s="21"/>
      <c r="E65" s="24"/>
      <c r="F65" s="24"/>
      <c r="G65" s="24"/>
      <c r="H65" s="24"/>
      <c r="I65" s="24"/>
      <c r="J65" s="24"/>
      <c r="K65" s="24"/>
      <c r="L65" s="24"/>
      <c r="M65" s="31"/>
      <c r="N65" s="21"/>
      <c r="O65" s="21"/>
    </row>
    <row r="66" spans="2:15" ht="294" customHeight="1">
      <c r="B66" s="32"/>
      <c r="C66" s="33"/>
      <c r="D66" s="23"/>
      <c r="E66" s="32"/>
      <c r="F66" s="32"/>
      <c r="G66" s="32"/>
      <c r="H66" s="32"/>
      <c r="I66" s="32"/>
      <c r="J66" s="32"/>
      <c r="K66" s="32"/>
      <c r="L66" s="32"/>
      <c r="M66" s="27"/>
      <c r="N66" s="27"/>
      <c r="O66" s="27"/>
    </row>
    <row r="67" spans="2:15" ht="15">
      <c r="B67" s="32" t="s">
        <v>145</v>
      </c>
      <c r="C67" s="34"/>
      <c r="D67" s="31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ht="15">
      <c r="B68" s="32" t="s">
        <v>52</v>
      </c>
      <c r="C68" s="34"/>
      <c r="D68" s="31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5">
      <c r="B69" s="35"/>
      <c r="C69" s="33"/>
      <c r="D69" s="23"/>
      <c r="E69" s="32"/>
      <c r="F69" s="32"/>
      <c r="G69" s="32"/>
      <c r="H69" s="32"/>
      <c r="I69" s="32"/>
      <c r="J69" s="32"/>
      <c r="K69" s="27"/>
      <c r="L69" s="27"/>
      <c r="M69" s="27"/>
      <c r="N69" s="39"/>
      <c r="O69" s="27"/>
    </row>
    <row r="124" spans="2:4" ht="15">
      <c r="B124" s="36"/>
      <c r="C124" s="37"/>
      <c r="D124" s="9"/>
    </row>
    <row r="125" spans="2:4" ht="15">
      <c r="B125" s="36"/>
      <c r="C125" s="37"/>
      <c r="D125" s="9"/>
    </row>
  </sheetData>
  <sheetProtection/>
  <mergeCells count="41">
    <mergeCell ref="A9:A58"/>
    <mergeCell ref="C31:C41"/>
    <mergeCell ref="A4:A7"/>
    <mergeCell ref="I4:N4"/>
    <mergeCell ref="I5:L5"/>
    <mergeCell ref="L6:L7"/>
    <mergeCell ref="N5:N7"/>
    <mergeCell ref="M5:M7"/>
    <mergeCell ref="C4:C7"/>
    <mergeCell ref="C9:C12"/>
    <mergeCell ref="N1:O1"/>
    <mergeCell ref="B2:O2"/>
    <mergeCell ref="I6:I7"/>
    <mergeCell ref="G6:G7"/>
    <mergeCell ref="C52:C58"/>
    <mergeCell ref="O35:O41"/>
    <mergeCell ref="O44:O47"/>
    <mergeCell ref="O50:O51"/>
    <mergeCell ref="C16:C18"/>
    <mergeCell ref="B4:B7"/>
    <mergeCell ref="O4:O7"/>
    <mergeCell ref="D4:D7"/>
    <mergeCell ref="E4:H5"/>
    <mergeCell ref="E6:E7"/>
    <mergeCell ref="F6:F7"/>
    <mergeCell ref="B9:B12"/>
    <mergeCell ref="J6:J7"/>
    <mergeCell ref="B52:B58"/>
    <mergeCell ref="B31:B41"/>
    <mergeCell ref="B48:B51"/>
    <mergeCell ref="C48:C51"/>
    <mergeCell ref="C23:C30"/>
    <mergeCell ref="C19:C22"/>
    <mergeCell ref="B16:B18"/>
    <mergeCell ref="H6:H7"/>
    <mergeCell ref="B19:B22"/>
    <mergeCell ref="B23:B30"/>
    <mergeCell ref="B42:B47"/>
    <mergeCell ref="C42:C47"/>
    <mergeCell ref="C13:C15"/>
    <mergeCell ref="B13:B15"/>
  </mergeCells>
  <printOptions/>
  <pageMargins left="1.1811023622047245" right="0.4330708661417323" top="0.31496062992125984" bottom="0.31496062992125984" header="0.31496062992125984" footer="0.31496062992125984"/>
  <pageSetup fitToHeight="4" horizontalDpi="180" verticalDpi="180" orientation="landscape" paperSize="9" scale="70" r:id="rId1"/>
  <rowBreaks count="1" manualBreakCount="1"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Normal="12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9" sqref="I59:I64"/>
    </sheetView>
  </sheetViews>
  <sheetFormatPr defaultColWidth="9.140625" defaultRowHeight="15"/>
  <cols>
    <col min="1" max="1" width="13.57421875" style="3" customWidth="1"/>
    <col min="2" max="2" width="18.8515625" style="3" customWidth="1"/>
    <col min="3" max="3" width="15.28125" style="3" customWidth="1"/>
    <col min="4" max="4" width="9.421875" style="7" customWidth="1"/>
    <col min="5" max="5" width="10.421875" style="1" customWidth="1"/>
    <col min="6" max="6" width="10.57421875" style="1" customWidth="1"/>
    <col min="7" max="7" width="9.140625" style="7" customWidth="1"/>
    <col min="8" max="8" width="9.421875" style="7" customWidth="1"/>
    <col min="9" max="9" width="36.8515625" style="3" customWidth="1"/>
    <col min="10" max="16384" width="9.140625" style="3" customWidth="1"/>
  </cols>
  <sheetData>
    <row r="1" spans="1:9" ht="15">
      <c r="A1" s="1"/>
      <c r="B1" s="1"/>
      <c r="C1" s="1"/>
      <c r="D1" s="1"/>
      <c r="G1" s="1"/>
      <c r="H1" s="191" t="s">
        <v>67</v>
      </c>
      <c r="I1" s="191"/>
    </row>
    <row r="2" spans="1:9" ht="42.75" customHeight="1">
      <c r="A2" s="1"/>
      <c r="B2" s="192" t="s">
        <v>142</v>
      </c>
      <c r="C2" s="192"/>
      <c r="D2" s="192"/>
      <c r="E2" s="192"/>
      <c r="F2" s="192"/>
      <c r="G2" s="192"/>
      <c r="H2" s="192"/>
      <c r="I2" s="92"/>
    </row>
    <row r="3" spans="1:9" ht="15">
      <c r="A3" s="1"/>
      <c r="B3" s="1"/>
      <c r="C3" s="1"/>
      <c r="D3" s="1"/>
      <c r="G3" s="1"/>
      <c r="H3" s="1"/>
      <c r="I3" s="93" t="s">
        <v>41</v>
      </c>
    </row>
    <row r="4" spans="1:9" ht="33.75" customHeight="1">
      <c r="A4" s="175" t="s">
        <v>16</v>
      </c>
      <c r="B4" s="193" t="s">
        <v>65</v>
      </c>
      <c r="C4" s="193" t="s">
        <v>15</v>
      </c>
      <c r="D4" s="176" t="s">
        <v>8</v>
      </c>
      <c r="E4" s="177"/>
      <c r="F4" s="177"/>
      <c r="G4" s="177"/>
      <c r="H4" s="178"/>
      <c r="I4" s="172" t="s">
        <v>141</v>
      </c>
    </row>
    <row r="5" spans="1:9" ht="12.75" customHeight="1">
      <c r="A5" s="175"/>
      <c r="B5" s="194"/>
      <c r="C5" s="194"/>
      <c r="D5" s="172" t="s">
        <v>90</v>
      </c>
      <c r="E5" s="172"/>
      <c r="F5" s="172"/>
      <c r="G5" s="172" t="s">
        <v>134</v>
      </c>
      <c r="H5" s="172" t="s">
        <v>138</v>
      </c>
      <c r="I5" s="175"/>
    </row>
    <row r="6" spans="1:9" ht="26.25" customHeight="1">
      <c r="A6" s="175"/>
      <c r="B6" s="195"/>
      <c r="C6" s="195"/>
      <c r="D6" s="94" t="s">
        <v>0</v>
      </c>
      <c r="E6" s="94" t="s">
        <v>1</v>
      </c>
      <c r="F6" s="94" t="s">
        <v>82</v>
      </c>
      <c r="G6" s="172"/>
      <c r="H6" s="172"/>
      <c r="I6" s="175"/>
    </row>
    <row r="7" spans="1:9" ht="14.25" customHeight="1">
      <c r="A7" s="95">
        <v>1</v>
      </c>
      <c r="B7" s="94">
        <v>2</v>
      </c>
      <c r="C7" s="94">
        <v>3</v>
      </c>
      <c r="D7" s="96">
        <v>4</v>
      </c>
      <c r="E7" s="96">
        <v>5</v>
      </c>
      <c r="F7" s="97">
        <v>6</v>
      </c>
      <c r="G7" s="96">
        <v>7</v>
      </c>
      <c r="H7" s="96">
        <v>8</v>
      </c>
      <c r="I7" s="95">
        <v>9</v>
      </c>
    </row>
    <row r="8" spans="1:9" s="8" customFormat="1" ht="15">
      <c r="A8" s="173" t="s">
        <v>9</v>
      </c>
      <c r="B8" s="174" t="s">
        <v>38</v>
      </c>
      <c r="C8" s="83" t="s">
        <v>17</v>
      </c>
      <c r="D8" s="4">
        <f>D10+D11+D12+D13+D14</f>
        <v>82908.8</v>
      </c>
      <c r="E8" s="4">
        <f>E10+E11+E12+E13+E14</f>
        <v>81637.8</v>
      </c>
      <c r="F8" s="4">
        <f>F10+F11+F12+F13+F14</f>
        <v>-1271</v>
      </c>
      <c r="G8" s="4">
        <f>G10+G11+G12+G13+G14</f>
        <v>102162.79999999999</v>
      </c>
      <c r="H8" s="4">
        <f>H10+H11+H12+H13+H14</f>
        <v>95885.1</v>
      </c>
      <c r="I8" s="74"/>
    </row>
    <row r="9" spans="1:9" ht="15">
      <c r="A9" s="173"/>
      <c r="B9" s="174"/>
      <c r="C9" s="83" t="s">
        <v>2</v>
      </c>
      <c r="D9" s="84"/>
      <c r="E9" s="84"/>
      <c r="F9" s="4"/>
      <c r="G9" s="85"/>
      <c r="H9" s="85"/>
      <c r="I9" s="74"/>
    </row>
    <row r="10" spans="1:9" s="8" customFormat="1" ht="24">
      <c r="A10" s="173"/>
      <c r="B10" s="174"/>
      <c r="C10" s="83" t="s">
        <v>18</v>
      </c>
      <c r="D10" s="4">
        <f aca="true" t="shared" si="0" ref="D10:E14">D17+D31</f>
        <v>0</v>
      </c>
      <c r="E10" s="4">
        <f t="shared" si="0"/>
        <v>0</v>
      </c>
      <c r="F10" s="4">
        <f aca="true" t="shared" si="1" ref="F10:F15">E10-D10</f>
        <v>0</v>
      </c>
      <c r="G10" s="4">
        <f aca="true" t="shared" si="2" ref="G10:H14">G17+G31</f>
        <v>0</v>
      </c>
      <c r="H10" s="4">
        <f t="shared" si="2"/>
        <v>0</v>
      </c>
      <c r="I10" s="74"/>
    </row>
    <row r="11" spans="1:9" s="8" customFormat="1" ht="16.5" customHeight="1">
      <c r="A11" s="173"/>
      <c r="B11" s="174"/>
      <c r="C11" s="83" t="s">
        <v>19</v>
      </c>
      <c r="D11" s="85">
        <f t="shared" si="0"/>
        <v>2772.8</v>
      </c>
      <c r="E11" s="85">
        <f t="shared" si="0"/>
        <v>2772.8</v>
      </c>
      <c r="F11" s="4">
        <f t="shared" si="1"/>
        <v>0</v>
      </c>
      <c r="G11" s="85">
        <f t="shared" si="2"/>
        <v>0</v>
      </c>
      <c r="H11" s="85">
        <f t="shared" si="2"/>
        <v>0</v>
      </c>
      <c r="I11" s="74"/>
    </row>
    <row r="12" spans="1:9" s="8" customFormat="1" ht="24">
      <c r="A12" s="173"/>
      <c r="B12" s="174"/>
      <c r="C12" s="83" t="s">
        <v>20</v>
      </c>
      <c r="D12" s="4">
        <f t="shared" si="0"/>
        <v>0</v>
      </c>
      <c r="E12" s="4">
        <f t="shared" si="0"/>
        <v>0</v>
      </c>
      <c r="F12" s="4">
        <f t="shared" si="1"/>
        <v>0</v>
      </c>
      <c r="G12" s="4">
        <f t="shared" si="2"/>
        <v>0</v>
      </c>
      <c r="H12" s="4">
        <f t="shared" si="2"/>
        <v>0</v>
      </c>
      <c r="I12" s="74"/>
    </row>
    <row r="13" spans="1:9" s="8" customFormat="1" ht="15">
      <c r="A13" s="173"/>
      <c r="B13" s="174"/>
      <c r="C13" s="83" t="s">
        <v>21</v>
      </c>
      <c r="D13" s="4">
        <f t="shared" si="0"/>
        <v>80136</v>
      </c>
      <c r="E13" s="4">
        <f t="shared" si="0"/>
        <v>78865</v>
      </c>
      <c r="F13" s="4">
        <f t="shared" si="1"/>
        <v>-1271</v>
      </c>
      <c r="G13" s="4">
        <f t="shared" si="2"/>
        <v>102162.79999999999</v>
      </c>
      <c r="H13" s="4">
        <f t="shared" si="2"/>
        <v>95885.1</v>
      </c>
      <c r="I13" s="74"/>
    </row>
    <row r="14" spans="1:9" s="8" customFormat="1" ht="15" customHeight="1">
      <c r="A14" s="173"/>
      <c r="B14" s="174"/>
      <c r="C14" s="83" t="s">
        <v>22</v>
      </c>
      <c r="D14" s="84">
        <f t="shared" si="0"/>
        <v>0</v>
      </c>
      <c r="E14" s="84">
        <f t="shared" si="0"/>
        <v>0</v>
      </c>
      <c r="F14" s="4">
        <f t="shared" si="1"/>
        <v>0</v>
      </c>
      <c r="G14" s="84">
        <f t="shared" si="2"/>
        <v>0</v>
      </c>
      <c r="H14" s="84">
        <f t="shared" si="2"/>
        <v>0</v>
      </c>
      <c r="I14" s="74"/>
    </row>
    <row r="15" spans="1:9" s="8" customFormat="1" ht="15">
      <c r="A15" s="173" t="s">
        <v>53</v>
      </c>
      <c r="B15" s="174" t="s">
        <v>25</v>
      </c>
      <c r="C15" s="83" t="s">
        <v>17</v>
      </c>
      <c r="D15" s="85">
        <f>D17+D18+D19+D20+D21</f>
        <v>5470.5</v>
      </c>
      <c r="E15" s="85">
        <f>E17+E18+E19+E20+E21</f>
        <v>5123.4</v>
      </c>
      <c r="F15" s="4">
        <f t="shared" si="1"/>
        <v>-347.10000000000036</v>
      </c>
      <c r="G15" s="85">
        <f>G17+G18+G19+G20+G21</f>
        <v>29008.6</v>
      </c>
      <c r="H15" s="85">
        <f>H17+H18+H19+H20+H21</f>
        <v>22713.1</v>
      </c>
      <c r="I15" s="74"/>
    </row>
    <row r="16" spans="1:9" ht="15">
      <c r="A16" s="173"/>
      <c r="B16" s="174"/>
      <c r="C16" s="83" t="s">
        <v>2</v>
      </c>
      <c r="D16" s="84"/>
      <c r="E16" s="84"/>
      <c r="F16" s="4"/>
      <c r="G16" s="85"/>
      <c r="H16" s="85"/>
      <c r="I16" s="74"/>
    </row>
    <row r="17" spans="1:9" ht="24">
      <c r="A17" s="173"/>
      <c r="B17" s="174"/>
      <c r="C17" s="83" t="s">
        <v>18</v>
      </c>
      <c r="D17" s="84"/>
      <c r="E17" s="84"/>
      <c r="F17" s="4">
        <f>E17-D17</f>
        <v>0</v>
      </c>
      <c r="G17" s="85"/>
      <c r="H17" s="85"/>
      <c r="I17" s="74"/>
    </row>
    <row r="18" spans="1:9" ht="17.25" customHeight="1">
      <c r="A18" s="173"/>
      <c r="B18" s="174"/>
      <c r="C18" s="83" t="s">
        <v>19</v>
      </c>
      <c r="D18" s="4"/>
      <c r="E18" s="4"/>
      <c r="F18" s="4">
        <f>E18-D18</f>
        <v>0</v>
      </c>
      <c r="G18" s="4"/>
      <c r="H18" s="4"/>
      <c r="I18" s="74"/>
    </row>
    <row r="19" spans="1:9" ht="24">
      <c r="A19" s="173"/>
      <c r="B19" s="174"/>
      <c r="C19" s="83" t="s">
        <v>23</v>
      </c>
      <c r="D19" s="84"/>
      <c r="E19" s="84"/>
      <c r="F19" s="4">
        <f>E19-D19</f>
        <v>0</v>
      </c>
      <c r="G19" s="85"/>
      <c r="H19" s="85"/>
      <c r="I19" s="74"/>
    </row>
    <row r="20" spans="1:9" s="8" customFormat="1" ht="15">
      <c r="A20" s="173"/>
      <c r="B20" s="174"/>
      <c r="C20" s="83" t="s">
        <v>21</v>
      </c>
      <c r="D20" s="84">
        <f>D27</f>
        <v>5470.5</v>
      </c>
      <c r="E20" s="84">
        <f>E27</f>
        <v>5123.4</v>
      </c>
      <c r="F20" s="84">
        <f>F27</f>
        <v>-347.10000000000036</v>
      </c>
      <c r="G20" s="84">
        <f>G27</f>
        <v>29008.6</v>
      </c>
      <c r="H20" s="84">
        <f>H27</f>
        <v>22713.1</v>
      </c>
      <c r="I20" s="74"/>
    </row>
    <row r="21" spans="1:9" ht="15.75" customHeight="1">
      <c r="A21" s="173"/>
      <c r="B21" s="174"/>
      <c r="C21" s="83" t="s">
        <v>22</v>
      </c>
      <c r="D21" s="84"/>
      <c r="E21" s="84"/>
      <c r="F21" s="4">
        <f>E21-D21</f>
        <v>0</v>
      </c>
      <c r="G21" s="85"/>
      <c r="H21" s="85"/>
      <c r="I21" s="74"/>
    </row>
    <row r="22" spans="1:9" s="8" customFormat="1" ht="15" customHeight="1">
      <c r="A22" s="185" t="s">
        <v>54</v>
      </c>
      <c r="B22" s="174" t="s">
        <v>26</v>
      </c>
      <c r="C22" s="83" t="s">
        <v>17</v>
      </c>
      <c r="D22" s="4">
        <f>D24+D25+D26+D27+D28</f>
        <v>5470.5</v>
      </c>
      <c r="E22" s="4">
        <f>E24+E25+E26+E27+E28</f>
        <v>5123.4</v>
      </c>
      <c r="F22" s="4">
        <f>F24+F25+F26+F27+F28</f>
        <v>-347.10000000000036</v>
      </c>
      <c r="G22" s="4">
        <f>G24+G25+G26+G27+G28</f>
        <v>29008.6</v>
      </c>
      <c r="H22" s="4">
        <f>H24+H25+H26+H27+H28</f>
        <v>22713.1</v>
      </c>
      <c r="I22" s="74"/>
    </row>
    <row r="23" spans="1:9" ht="15">
      <c r="A23" s="186"/>
      <c r="B23" s="174"/>
      <c r="C23" s="83" t="s">
        <v>2</v>
      </c>
      <c r="D23" s="84"/>
      <c r="E23" s="84"/>
      <c r="F23" s="4"/>
      <c r="G23" s="85"/>
      <c r="H23" s="85"/>
      <c r="I23" s="166" t="s">
        <v>150</v>
      </c>
    </row>
    <row r="24" spans="1:9" ht="24">
      <c r="A24" s="186"/>
      <c r="B24" s="174"/>
      <c r="C24" s="83" t="s">
        <v>18</v>
      </c>
      <c r="D24" s="84"/>
      <c r="E24" s="84"/>
      <c r="F24" s="4">
        <f>E24-D24</f>
        <v>0</v>
      </c>
      <c r="G24" s="85"/>
      <c r="H24" s="85"/>
      <c r="I24" s="167"/>
    </row>
    <row r="25" spans="1:9" ht="16.5" customHeight="1">
      <c r="A25" s="186"/>
      <c r="B25" s="174"/>
      <c r="C25" s="83" t="s">
        <v>19</v>
      </c>
      <c r="D25" s="84"/>
      <c r="E25" s="84"/>
      <c r="F25" s="4">
        <f>E25-D25</f>
        <v>0</v>
      </c>
      <c r="G25" s="85"/>
      <c r="H25" s="85"/>
      <c r="I25" s="167"/>
    </row>
    <row r="26" spans="1:9" ht="24">
      <c r="A26" s="186"/>
      <c r="B26" s="174"/>
      <c r="C26" s="83" t="s">
        <v>23</v>
      </c>
      <c r="D26" s="84"/>
      <c r="E26" s="84"/>
      <c r="F26" s="4">
        <f>E26-D26</f>
        <v>0</v>
      </c>
      <c r="G26" s="85"/>
      <c r="H26" s="85"/>
      <c r="I26" s="167"/>
    </row>
    <row r="27" spans="1:9" ht="15">
      <c r="A27" s="186"/>
      <c r="B27" s="174"/>
      <c r="C27" s="83" t="s">
        <v>21</v>
      </c>
      <c r="D27" s="84">
        <v>5470.5</v>
      </c>
      <c r="E27" s="84">
        <v>5123.4</v>
      </c>
      <c r="F27" s="4">
        <f>E27-D27</f>
        <v>-347.10000000000036</v>
      </c>
      <c r="G27" s="84">
        <v>29008.6</v>
      </c>
      <c r="H27" s="84">
        <v>22713.1</v>
      </c>
      <c r="I27" s="167"/>
    </row>
    <row r="28" spans="1:9" ht="15.75" customHeight="1">
      <c r="A28" s="187"/>
      <c r="B28" s="174"/>
      <c r="C28" s="83" t="s">
        <v>22</v>
      </c>
      <c r="D28" s="84"/>
      <c r="E28" s="84"/>
      <c r="F28" s="4">
        <f>E28-D28</f>
        <v>0</v>
      </c>
      <c r="G28" s="85"/>
      <c r="H28" s="85"/>
      <c r="I28" s="168"/>
    </row>
    <row r="29" spans="1:9" s="8" customFormat="1" ht="15" customHeight="1">
      <c r="A29" s="173" t="s">
        <v>13</v>
      </c>
      <c r="B29" s="182" t="s">
        <v>27</v>
      </c>
      <c r="C29" s="83" t="s">
        <v>17</v>
      </c>
      <c r="D29" s="4">
        <f>D32+D33+D34+D35</f>
        <v>77438.3</v>
      </c>
      <c r="E29" s="4">
        <f>E32+E33+E34+E35</f>
        <v>76514.40000000001</v>
      </c>
      <c r="F29" s="4">
        <f>F32+F33+F34+F35</f>
        <v>-923.8999999999971</v>
      </c>
      <c r="G29" s="4">
        <f>G32+G33+G34+G35</f>
        <v>73154.2</v>
      </c>
      <c r="H29" s="4">
        <f>H32+H33+H34+H35</f>
        <v>73172</v>
      </c>
      <c r="I29" s="74"/>
    </row>
    <row r="30" spans="1:9" s="8" customFormat="1" ht="15">
      <c r="A30" s="173"/>
      <c r="B30" s="183"/>
      <c r="C30" s="83" t="s">
        <v>2</v>
      </c>
      <c r="D30" s="84"/>
      <c r="E30" s="84"/>
      <c r="F30" s="84"/>
      <c r="G30" s="85"/>
      <c r="H30" s="85"/>
      <c r="I30" s="74"/>
    </row>
    <row r="31" spans="1:9" s="8" customFormat="1" ht="24">
      <c r="A31" s="173"/>
      <c r="B31" s="183"/>
      <c r="C31" s="83" t="s">
        <v>18</v>
      </c>
      <c r="D31" s="84"/>
      <c r="E31" s="84"/>
      <c r="F31" s="84"/>
      <c r="G31" s="85"/>
      <c r="H31" s="85"/>
      <c r="I31" s="74"/>
    </row>
    <row r="32" spans="1:9" s="8" customFormat="1" ht="17.25" customHeight="1">
      <c r="A32" s="173"/>
      <c r="B32" s="183"/>
      <c r="C32" s="83" t="s">
        <v>19</v>
      </c>
      <c r="D32" s="4">
        <f>D39+D68+D53+D61+D46</f>
        <v>2772.8</v>
      </c>
      <c r="E32" s="4">
        <f>E39+E68+E53+E61+E46</f>
        <v>2772.8</v>
      </c>
      <c r="F32" s="4">
        <f>F39+F68+F53+F61+F46</f>
        <v>0</v>
      </c>
      <c r="G32" s="4">
        <f>G39+G68+G53+G61+G46</f>
        <v>0</v>
      </c>
      <c r="H32" s="4">
        <f>H39+H68+H53+H61+H46</f>
        <v>0</v>
      </c>
      <c r="I32" s="74"/>
    </row>
    <row r="33" spans="1:9" s="8" customFormat="1" ht="24">
      <c r="A33" s="173"/>
      <c r="B33" s="183"/>
      <c r="C33" s="83" t="s">
        <v>23</v>
      </c>
      <c r="D33" s="84"/>
      <c r="E33" s="84"/>
      <c r="F33" s="84"/>
      <c r="G33" s="84"/>
      <c r="H33" s="84"/>
      <c r="I33" s="74"/>
    </row>
    <row r="34" spans="1:9" s="8" customFormat="1" ht="15">
      <c r="A34" s="173"/>
      <c r="B34" s="183"/>
      <c r="C34" s="83" t="s">
        <v>21</v>
      </c>
      <c r="D34" s="4">
        <f>D41+D70+D55+D63+D48</f>
        <v>74665.5</v>
      </c>
      <c r="E34" s="4">
        <f>E41+E70+E55+E63+E48</f>
        <v>73741.6</v>
      </c>
      <c r="F34" s="4">
        <f>F41+F70+F55+F63+F48</f>
        <v>-923.8999999999971</v>
      </c>
      <c r="G34" s="4">
        <f>G41+G70+G55+G63+G48</f>
        <v>73154.2</v>
      </c>
      <c r="H34" s="4">
        <f>H41+H70+H55+H63+H48</f>
        <v>73172</v>
      </c>
      <c r="I34" s="74"/>
    </row>
    <row r="35" spans="1:9" s="8" customFormat="1" ht="15">
      <c r="A35" s="173"/>
      <c r="B35" s="184"/>
      <c r="C35" s="83" t="s">
        <v>22</v>
      </c>
      <c r="D35" s="84"/>
      <c r="E35" s="84"/>
      <c r="F35" s="84"/>
      <c r="G35" s="85"/>
      <c r="H35" s="85"/>
      <c r="I35" s="74"/>
    </row>
    <row r="36" spans="1:9" s="8" customFormat="1" ht="15">
      <c r="A36" s="173" t="s">
        <v>55</v>
      </c>
      <c r="B36" s="188" t="s">
        <v>37</v>
      </c>
      <c r="C36" s="83" t="s">
        <v>17</v>
      </c>
      <c r="D36" s="4">
        <f>D38+D39+D40+D41+D42</f>
        <v>17874.6</v>
      </c>
      <c r="E36" s="4">
        <f>E38+E39+E40+E41+E42</f>
        <v>17273.1</v>
      </c>
      <c r="F36" s="4">
        <f>F38+F39+F40+F41+F42</f>
        <v>-601.5</v>
      </c>
      <c r="G36" s="4">
        <f>G38+G39+G40+G41+G42</f>
        <v>17472.3</v>
      </c>
      <c r="H36" s="4">
        <f>H38+H39+H40+H41+H42</f>
        <v>17471.5</v>
      </c>
      <c r="I36" s="74"/>
    </row>
    <row r="37" spans="1:9" ht="15">
      <c r="A37" s="173"/>
      <c r="B37" s="189"/>
      <c r="C37" s="83" t="s">
        <v>2</v>
      </c>
      <c r="D37" s="84"/>
      <c r="E37" s="84"/>
      <c r="F37" s="4"/>
      <c r="G37" s="85"/>
      <c r="H37" s="85"/>
      <c r="I37" s="169" t="s">
        <v>149</v>
      </c>
    </row>
    <row r="38" spans="1:9" ht="24">
      <c r="A38" s="173"/>
      <c r="B38" s="189"/>
      <c r="C38" s="83" t="s">
        <v>18</v>
      </c>
      <c r="D38" s="84"/>
      <c r="E38" s="84"/>
      <c r="F38" s="4">
        <f>E38-D38</f>
        <v>0</v>
      </c>
      <c r="G38" s="85"/>
      <c r="H38" s="85"/>
      <c r="I38" s="170"/>
    </row>
    <row r="39" spans="1:9" ht="14.25" customHeight="1">
      <c r="A39" s="173"/>
      <c r="B39" s="189"/>
      <c r="C39" s="83" t="s">
        <v>19</v>
      </c>
      <c r="D39" s="84">
        <v>458</v>
      </c>
      <c r="E39" s="84">
        <v>458</v>
      </c>
      <c r="F39" s="4">
        <f>E39-D39</f>
        <v>0</v>
      </c>
      <c r="G39" s="85"/>
      <c r="H39" s="85"/>
      <c r="I39" s="170"/>
    </row>
    <row r="40" spans="1:9" ht="24">
      <c r="A40" s="173"/>
      <c r="B40" s="189"/>
      <c r="C40" s="83" t="s">
        <v>23</v>
      </c>
      <c r="D40" s="84"/>
      <c r="E40" s="84"/>
      <c r="F40" s="4">
        <f>E40-D40</f>
        <v>0</v>
      </c>
      <c r="G40" s="85"/>
      <c r="H40" s="85"/>
      <c r="I40" s="170"/>
    </row>
    <row r="41" spans="1:9" ht="21" customHeight="1">
      <c r="A41" s="173"/>
      <c r="B41" s="189"/>
      <c r="C41" s="83" t="s">
        <v>21</v>
      </c>
      <c r="D41" s="4">
        <v>17416.6</v>
      </c>
      <c r="E41" s="4">
        <v>16815.1</v>
      </c>
      <c r="F41" s="4">
        <f>E41-D41</f>
        <v>-601.5</v>
      </c>
      <c r="G41" s="4">
        <v>17472.3</v>
      </c>
      <c r="H41" s="4">
        <v>17471.5</v>
      </c>
      <c r="I41" s="170"/>
    </row>
    <row r="42" spans="1:9" ht="15.75" customHeight="1">
      <c r="A42" s="173"/>
      <c r="B42" s="190"/>
      <c r="C42" s="83" t="s">
        <v>22</v>
      </c>
      <c r="D42" s="84"/>
      <c r="E42" s="84"/>
      <c r="F42" s="4">
        <f>E42-D42</f>
        <v>0</v>
      </c>
      <c r="G42" s="85"/>
      <c r="H42" s="85"/>
      <c r="I42" s="171"/>
    </row>
    <row r="43" spans="1:9" s="8" customFormat="1" ht="15.75" customHeight="1">
      <c r="A43" s="173" t="s">
        <v>56</v>
      </c>
      <c r="B43" s="174" t="s">
        <v>49</v>
      </c>
      <c r="C43" s="83" t="s">
        <v>17</v>
      </c>
      <c r="D43" s="5">
        <f>D45+D46+D47+D48+D49</f>
        <v>57682.1</v>
      </c>
      <c r="E43" s="5">
        <f>E45+E46+E47+E48+E49</f>
        <v>57620.9</v>
      </c>
      <c r="F43" s="5">
        <f>F45+F46+F47+F48+F49</f>
        <v>-61.19999999999709</v>
      </c>
      <c r="G43" s="5">
        <f>G45+G46+G47+G48+G49</f>
        <v>54971.9</v>
      </c>
      <c r="H43" s="5">
        <f>H45+H46+H47+H48+H49</f>
        <v>54972</v>
      </c>
      <c r="I43" s="74"/>
    </row>
    <row r="44" spans="1:9" ht="19.5" customHeight="1">
      <c r="A44" s="173"/>
      <c r="B44" s="174"/>
      <c r="C44" s="83" t="s">
        <v>2</v>
      </c>
      <c r="D44" s="5"/>
      <c r="E44" s="5"/>
      <c r="F44" s="4"/>
      <c r="G44" s="4"/>
      <c r="H44" s="4"/>
      <c r="I44" s="166" t="s">
        <v>160</v>
      </c>
    </row>
    <row r="45" spans="1:9" ht="30.75" customHeight="1">
      <c r="A45" s="173"/>
      <c r="B45" s="174"/>
      <c r="C45" s="83" t="s">
        <v>18</v>
      </c>
      <c r="D45" s="5"/>
      <c r="E45" s="5"/>
      <c r="F45" s="4">
        <f>E45-D45</f>
        <v>0</v>
      </c>
      <c r="G45" s="4"/>
      <c r="H45" s="4"/>
      <c r="I45" s="167"/>
    </row>
    <row r="46" spans="1:9" ht="27" customHeight="1">
      <c r="A46" s="173"/>
      <c r="B46" s="174"/>
      <c r="C46" s="83" t="s">
        <v>19</v>
      </c>
      <c r="D46" s="5">
        <v>1508.9</v>
      </c>
      <c r="E46" s="5">
        <v>1508.9</v>
      </c>
      <c r="F46" s="4">
        <f>E46-D46</f>
        <v>0</v>
      </c>
      <c r="G46" s="4"/>
      <c r="H46" s="4"/>
      <c r="I46" s="167"/>
    </row>
    <row r="47" spans="1:9" ht="30.75" customHeight="1">
      <c r="A47" s="173"/>
      <c r="B47" s="174"/>
      <c r="C47" s="83" t="s">
        <v>23</v>
      </c>
      <c r="D47" s="5"/>
      <c r="E47" s="5"/>
      <c r="F47" s="4">
        <f>E47-D47</f>
        <v>0</v>
      </c>
      <c r="G47" s="4"/>
      <c r="H47" s="4"/>
      <c r="I47" s="167"/>
    </row>
    <row r="48" spans="1:9" ht="16.5" customHeight="1">
      <c r="A48" s="173"/>
      <c r="B48" s="174"/>
      <c r="C48" s="83" t="s">
        <v>21</v>
      </c>
      <c r="D48" s="5">
        <v>56173.2</v>
      </c>
      <c r="E48" s="5">
        <v>56112</v>
      </c>
      <c r="F48" s="4">
        <f>E48-D48</f>
        <v>-61.19999999999709</v>
      </c>
      <c r="G48" s="4">
        <v>54971.9</v>
      </c>
      <c r="H48" s="4">
        <v>54972</v>
      </c>
      <c r="I48" s="168"/>
    </row>
    <row r="49" spans="1:9" ht="13.5" customHeight="1" hidden="1">
      <c r="A49" s="173"/>
      <c r="B49" s="174"/>
      <c r="C49" s="83" t="s">
        <v>22</v>
      </c>
      <c r="D49" s="5"/>
      <c r="E49" s="5"/>
      <c r="F49" s="4"/>
      <c r="G49" s="4"/>
      <c r="H49" s="4"/>
      <c r="I49" s="74"/>
    </row>
    <row r="50" spans="1:9" s="8" customFormat="1" ht="15.75" customHeight="1">
      <c r="A50" s="179" t="s">
        <v>57</v>
      </c>
      <c r="B50" s="182" t="s">
        <v>51</v>
      </c>
      <c r="C50" s="83" t="s">
        <v>17</v>
      </c>
      <c r="D50" s="5">
        <f>D52+D53+D54+D55+D56</f>
        <v>828.1</v>
      </c>
      <c r="E50" s="5">
        <f>E52+E53+E54+E55+E56</f>
        <v>702.5</v>
      </c>
      <c r="F50" s="5">
        <f>F52+F53+F54+F55+F56</f>
        <v>-125.60000000000002</v>
      </c>
      <c r="G50" s="5">
        <f>G52+G53+G54+G55+G56</f>
        <v>462.4</v>
      </c>
      <c r="H50" s="5">
        <f>H52+H53+H54+H55+H56</f>
        <v>480.9</v>
      </c>
      <c r="I50" s="74"/>
    </row>
    <row r="51" spans="1:9" ht="16.5" customHeight="1">
      <c r="A51" s="180"/>
      <c r="B51" s="183"/>
      <c r="C51" s="83" t="s">
        <v>2</v>
      </c>
      <c r="D51" s="5"/>
      <c r="E51" s="5"/>
      <c r="F51" s="4"/>
      <c r="G51" s="4"/>
      <c r="H51" s="4"/>
      <c r="I51" s="166" t="s">
        <v>161</v>
      </c>
    </row>
    <row r="52" spans="1:9" ht="22.5" customHeight="1">
      <c r="A52" s="180"/>
      <c r="B52" s="183"/>
      <c r="C52" s="83" t="s">
        <v>18</v>
      </c>
      <c r="D52" s="5"/>
      <c r="E52" s="5"/>
      <c r="F52" s="4">
        <f>E52-D52</f>
        <v>0</v>
      </c>
      <c r="G52" s="4"/>
      <c r="H52" s="4"/>
      <c r="I52" s="167"/>
    </row>
    <row r="53" spans="1:9" ht="15.75" customHeight="1">
      <c r="A53" s="180"/>
      <c r="B53" s="183"/>
      <c r="C53" s="83" t="s">
        <v>19</v>
      </c>
      <c r="D53" s="5"/>
      <c r="E53" s="5"/>
      <c r="F53" s="4">
        <f>E53-D53</f>
        <v>0</v>
      </c>
      <c r="G53" s="4"/>
      <c r="H53" s="4"/>
      <c r="I53" s="167"/>
    </row>
    <row r="54" spans="1:9" ht="22.5" customHeight="1">
      <c r="A54" s="180"/>
      <c r="B54" s="183"/>
      <c r="C54" s="83" t="s">
        <v>23</v>
      </c>
      <c r="D54" s="5"/>
      <c r="E54" s="5"/>
      <c r="F54" s="4">
        <f>E54-D54</f>
        <v>0</v>
      </c>
      <c r="G54" s="4"/>
      <c r="H54" s="4"/>
      <c r="I54" s="167"/>
    </row>
    <row r="55" spans="1:9" ht="15" customHeight="1">
      <c r="A55" s="180"/>
      <c r="B55" s="183"/>
      <c r="C55" s="83" t="s">
        <v>21</v>
      </c>
      <c r="D55" s="5">
        <v>828.1</v>
      </c>
      <c r="E55" s="5">
        <v>702.5</v>
      </c>
      <c r="F55" s="4">
        <f>E55-D55</f>
        <v>-125.60000000000002</v>
      </c>
      <c r="G55" s="4">
        <v>462.4</v>
      </c>
      <c r="H55" s="4">
        <v>480.9</v>
      </c>
      <c r="I55" s="167"/>
    </row>
    <row r="56" spans="1:9" ht="14.25" customHeight="1">
      <c r="A56" s="180"/>
      <c r="B56" s="183"/>
      <c r="C56" s="83" t="s">
        <v>22</v>
      </c>
      <c r="D56" s="5"/>
      <c r="E56" s="5"/>
      <c r="F56" s="4">
        <f>E56-D56</f>
        <v>0</v>
      </c>
      <c r="G56" s="4"/>
      <c r="H56" s="4"/>
      <c r="I56" s="168"/>
    </row>
    <row r="57" spans="1:9" ht="64.5" customHeight="1" hidden="1">
      <c r="A57" s="181"/>
      <c r="B57" s="184"/>
      <c r="C57" s="83"/>
      <c r="D57" s="5"/>
      <c r="E57" s="5"/>
      <c r="F57" s="4"/>
      <c r="G57" s="4"/>
      <c r="H57" s="4"/>
      <c r="I57" s="74"/>
    </row>
    <row r="58" spans="1:9" s="8" customFormat="1" ht="16.5" customHeight="1">
      <c r="A58" s="173" t="s">
        <v>58</v>
      </c>
      <c r="B58" s="174" t="s">
        <v>71</v>
      </c>
      <c r="C58" s="83" t="s">
        <v>17</v>
      </c>
      <c r="D58" s="4">
        <f>D60+D61+D62+D63+D64</f>
        <v>337.2</v>
      </c>
      <c r="E58" s="4">
        <f>E60+E61+E62+E63+E64</f>
        <v>201.6</v>
      </c>
      <c r="F58" s="4">
        <f>F60+F61+F62+F63+F64</f>
        <v>-135.6</v>
      </c>
      <c r="G58" s="4">
        <f>G60+G61+G62+G63+G64</f>
        <v>247.6</v>
      </c>
      <c r="H58" s="4">
        <f>H60+H61+H62+H63+H64</f>
        <v>247.6</v>
      </c>
      <c r="I58" s="74"/>
    </row>
    <row r="59" spans="1:9" ht="15" customHeight="1">
      <c r="A59" s="173"/>
      <c r="B59" s="174"/>
      <c r="C59" s="83" t="s">
        <v>2</v>
      </c>
      <c r="D59" s="84"/>
      <c r="E59" s="84"/>
      <c r="F59" s="4"/>
      <c r="G59" s="85"/>
      <c r="H59" s="85"/>
      <c r="I59" s="196" t="s">
        <v>146</v>
      </c>
    </row>
    <row r="60" spans="1:9" ht="24">
      <c r="A60" s="173"/>
      <c r="B60" s="174"/>
      <c r="C60" s="83" t="s">
        <v>18</v>
      </c>
      <c r="D60" s="84"/>
      <c r="E60" s="84"/>
      <c r="F60" s="4">
        <f>E60-D60</f>
        <v>0</v>
      </c>
      <c r="G60" s="85"/>
      <c r="H60" s="85"/>
      <c r="I60" s="197"/>
    </row>
    <row r="61" spans="1:9" ht="13.5" customHeight="1">
      <c r="A61" s="173"/>
      <c r="B61" s="174"/>
      <c r="C61" s="83" t="s">
        <v>19</v>
      </c>
      <c r="D61" s="84">
        <v>89.6</v>
      </c>
      <c r="E61" s="84">
        <v>89.6</v>
      </c>
      <c r="F61" s="4">
        <f>E61-D61</f>
        <v>0</v>
      </c>
      <c r="G61" s="84"/>
      <c r="H61" s="84"/>
      <c r="I61" s="197"/>
    </row>
    <row r="62" spans="1:9" ht="24">
      <c r="A62" s="173"/>
      <c r="B62" s="174"/>
      <c r="C62" s="83" t="s">
        <v>23</v>
      </c>
      <c r="D62" s="84"/>
      <c r="E62" s="84"/>
      <c r="F62" s="4">
        <f>E62-D62</f>
        <v>0</v>
      </c>
      <c r="G62" s="84"/>
      <c r="H62" s="84"/>
      <c r="I62" s="197"/>
    </row>
    <row r="63" spans="1:9" ht="14.25" customHeight="1">
      <c r="A63" s="173"/>
      <c r="B63" s="174"/>
      <c r="C63" s="83" t="s">
        <v>21</v>
      </c>
      <c r="D63" s="4">
        <v>247.6</v>
      </c>
      <c r="E63" s="4">
        <v>112</v>
      </c>
      <c r="F63" s="4">
        <f>E63-D63</f>
        <v>-135.6</v>
      </c>
      <c r="G63" s="4">
        <v>247.6</v>
      </c>
      <c r="H63" s="4">
        <v>247.6</v>
      </c>
      <c r="I63" s="197"/>
    </row>
    <row r="64" spans="1:9" ht="15" customHeight="1">
      <c r="A64" s="173"/>
      <c r="B64" s="174"/>
      <c r="C64" s="83" t="s">
        <v>22</v>
      </c>
      <c r="D64" s="84"/>
      <c r="E64" s="84"/>
      <c r="F64" s="4">
        <f>E64-D64</f>
        <v>0</v>
      </c>
      <c r="G64" s="85"/>
      <c r="H64" s="85"/>
      <c r="I64" s="198"/>
    </row>
    <row r="65" spans="1:9" s="8" customFormat="1" ht="15.75" customHeight="1">
      <c r="A65" s="173" t="s">
        <v>75</v>
      </c>
      <c r="B65" s="174" t="s">
        <v>76</v>
      </c>
      <c r="C65" s="83" t="s">
        <v>17</v>
      </c>
      <c r="D65" s="5">
        <f>D67+D68+D69+D70+D71</f>
        <v>716.3</v>
      </c>
      <c r="E65" s="5">
        <f>E67+E68+E69+E70+E71</f>
        <v>716.3</v>
      </c>
      <c r="F65" s="5">
        <f>F67+F68+F69+F70+F71</f>
        <v>0</v>
      </c>
      <c r="G65" s="5">
        <f>G67+G68+G69+G70+G71</f>
        <v>0</v>
      </c>
      <c r="H65" s="5">
        <f>H67+H68+H69+H70+H71</f>
        <v>0</v>
      </c>
      <c r="I65" s="74"/>
    </row>
    <row r="66" spans="1:9" ht="12.75" customHeight="1">
      <c r="A66" s="173"/>
      <c r="B66" s="174"/>
      <c r="C66" s="83" t="s">
        <v>2</v>
      </c>
      <c r="D66" s="5"/>
      <c r="E66" s="5"/>
      <c r="F66" s="4"/>
      <c r="G66" s="4"/>
      <c r="H66" s="4"/>
      <c r="I66" s="166"/>
    </row>
    <row r="67" spans="1:9" ht="14.25" customHeight="1">
      <c r="A67" s="173"/>
      <c r="B67" s="174"/>
      <c r="C67" s="83" t="s">
        <v>18</v>
      </c>
      <c r="D67" s="5"/>
      <c r="E67" s="5"/>
      <c r="F67" s="4">
        <f>E67-D67</f>
        <v>0</v>
      </c>
      <c r="G67" s="4"/>
      <c r="H67" s="4"/>
      <c r="I67" s="167"/>
    </row>
    <row r="68" spans="1:9" ht="14.25" customHeight="1">
      <c r="A68" s="173"/>
      <c r="B68" s="174"/>
      <c r="C68" s="83" t="s">
        <v>19</v>
      </c>
      <c r="D68" s="5">
        <v>716.3</v>
      </c>
      <c r="E68" s="5">
        <v>716.3</v>
      </c>
      <c r="F68" s="4">
        <f>E68-D68</f>
        <v>0</v>
      </c>
      <c r="G68" s="4">
        <v>0</v>
      </c>
      <c r="H68" s="4">
        <v>0</v>
      </c>
      <c r="I68" s="167"/>
    </row>
    <row r="69" spans="1:9" ht="15" customHeight="1">
      <c r="A69" s="173"/>
      <c r="B69" s="174"/>
      <c r="C69" s="83" t="s">
        <v>23</v>
      </c>
      <c r="D69" s="5"/>
      <c r="E69" s="5"/>
      <c r="F69" s="4">
        <f>E69-D69</f>
        <v>0</v>
      </c>
      <c r="G69" s="4"/>
      <c r="H69" s="4"/>
      <c r="I69" s="167"/>
    </row>
    <row r="70" spans="1:9" ht="15" customHeight="1">
      <c r="A70" s="173"/>
      <c r="B70" s="174"/>
      <c r="C70" s="83" t="s">
        <v>21</v>
      </c>
      <c r="D70" s="5"/>
      <c r="E70" s="5"/>
      <c r="F70" s="4">
        <f>E70-D70</f>
        <v>0</v>
      </c>
      <c r="G70" s="4"/>
      <c r="H70" s="4"/>
      <c r="I70" s="167"/>
    </row>
    <row r="71" spans="1:9" ht="13.5" customHeight="1">
      <c r="A71" s="173"/>
      <c r="B71" s="174"/>
      <c r="C71" s="83" t="s">
        <v>22</v>
      </c>
      <c r="D71" s="5"/>
      <c r="E71" s="5"/>
      <c r="F71" s="4">
        <f>E71-D71</f>
        <v>0</v>
      </c>
      <c r="G71" s="4"/>
      <c r="H71" s="4"/>
      <c r="I71" s="168"/>
    </row>
    <row r="72" spans="1:9" ht="15">
      <c r="A72" s="1"/>
      <c r="B72" s="1"/>
      <c r="C72" s="1"/>
      <c r="D72" s="1"/>
      <c r="G72" s="1"/>
      <c r="H72" s="1"/>
      <c r="I72" s="1"/>
    </row>
    <row r="73" spans="1:9" s="2" customFormat="1" ht="15.75">
      <c r="A73" s="86" t="s">
        <v>129</v>
      </c>
      <c r="B73" s="87"/>
      <c r="C73" s="88"/>
      <c r="D73" s="86"/>
      <c r="E73" s="86"/>
      <c r="F73" s="86"/>
      <c r="H73" s="86"/>
      <c r="I73" s="86" t="s">
        <v>80</v>
      </c>
    </row>
    <row r="74" spans="1:11" ht="12.75" customHeight="1">
      <c r="A74" s="89"/>
      <c r="B74" s="1"/>
      <c r="C74" s="1"/>
      <c r="D74" s="90"/>
      <c r="G74" s="1"/>
      <c r="H74" s="1"/>
      <c r="I74" s="1"/>
      <c r="J74" s="1"/>
      <c r="K74" s="1"/>
    </row>
    <row r="75" spans="1:11" ht="15">
      <c r="A75" s="91" t="s">
        <v>145</v>
      </c>
      <c r="B75" s="1"/>
      <c r="C75" s="1"/>
      <c r="D75" s="90"/>
      <c r="G75" s="1"/>
      <c r="H75" s="1"/>
      <c r="I75" s="1"/>
      <c r="J75" s="1"/>
      <c r="K75" s="1"/>
    </row>
    <row r="76" spans="1:11" ht="15">
      <c r="A76" s="91" t="s">
        <v>52</v>
      </c>
      <c r="B76" s="1"/>
      <c r="C76" s="1"/>
      <c r="D76" s="90"/>
      <c r="G76" s="1"/>
      <c r="H76" s="1"/>
      <c r="I76" s="1"/>
      <c r="J76" s="1"/>
      <c r="K76" s="1"/>
    </row>
    <row r="77" spans="1:11" ht="15">
      <c r="A77" s="6"/>
      <c r="D77" s="38"/>
      <c r="I77" s="1"/>
      <c r="J77" s="1"/>
      <c r="K77" s="1"/>
    </row>
    <row r="78" spans="4:11" ht="15">
      <c r="D78" s="38"/>
      <c r="I78" s="1"/>
      <c r="J78" s="1"/>
      <c r="K78" s="1"/>
    </row>
    <row r="79" spans="4:11" ht="15">
      <c r="D79" s="38"/>
      <c r="I79" s="1"/>
      <c r="J79" s="1"/>
      <c r="K79" s="1"/>
    </row>
  </sheetData>
  <sheetProtection/>
  <mergeCells count="34">
    <mergeCell ref="H1:I1"/>
    <mergeCell ref="B2:H2"/>
    <mergeCell ref="A4:A6"/>
    <mergeCell ref="B4:B6"/>
    <mergeCell ref="C4:C6"/>
    <mergeCell ref="I66:I71"/>
    <mergeCell ref="I44:I48"/>
    <mergeCell ref="I51:I56"/>
    <mergeCell ref="I59:I64"/>
    <mergeCell ref="A58:A64"/>
    <mergeCell ref="A8:A14"/>
    <mergeCell ref="A22:A28"/>
    <mergeCell ref="B22:B28"/>
    <mergeCell ref="A29:A35"/>
    <mergeCell ref="B29:B35"/>
    <mergeCell ref="A36:A42"/>
    <mergeCell ref="B36:B42"/>
    <mergeCell ref="A65:A71"/>
    <mergeCell ref="B65:B71"/>
    <mergeCell ref="A50:A57"/>
    <mergeCell ref="B50:B57"/>
    <mergeCell ref="A43:A49"/>
    <mergeCell ref="B43:B49"/>
    <mergeCell ref="B58:B64"/>
    <mergeCell ref="I23:I28"/>
    <mergeCell ref="I37:I42"/>
    <mergeCell ref="G5:G6"/>
    <mergeCell ref="H5:H6"/>
    <mergeCell ref="A15:A21"/>
    <mergeCell ref="B15:B21"/>
    <mergeCell ref="B8:B14"/>
    <mergeCell ref="D5:F5"/>
    <mergeCell ref="I4:I6"/>
    <mergeCell ref="D4:H4"/>
  </mergeCells>
  <printOptions/>
  <pageMargins left="0.7874015748031497" right="0.3937007874015748" top="0.7480314960629921" bottom="0.3937007874015748" header="0.31496062992125984" footer="0.31496062992125984"/>
  <pageSetup fitToHeight="2" horizontalDpi="180" verticalDpi="180" orientation="landscape" paperSize="9" scale="69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2024-03-20T09:27:49Z</dcterms:modified>
  <cp:category/>
  <cp:version/>
  <cp:contentType/>
  <cp:contentStatus/>
</cp:coreProperties>
</file>